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2844339\Desktop\NJ\Leverage Ratio\For website\Final\"/>
    </mc:Choice>
  </mc:AlternateContent>
  <xr:revisionPtr revIDLastSave="0" documentId="13_ncr:1_{094E32CD-FDAF-4169-98AE-C4FC8263936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F 17 leverage" sheetId="1" r:id="rId1"/>
    <sheet name="DF 18 leverag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8" i="1" l="1"/>
  <c r="D24" i="2"/>
  <c r="C6" i="1"/>
  <c r="D17" i="2"/>
  <c r="D8" i="2" l="1"/>
  <c r="D32" i="2" s="1"/>
  <c r="D34" i="2" s="1"/>
  <c r="D28" i="2"/>
  <c r="C10" i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<sst xmlns="http://schemas.openxmlformats.org/spreadsheetml/2006/main" count="50" uniqueCount="43">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</sst>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3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0" xfId="0" applyFont="1" applyBorder="1" applyAlignment="1">
      <alignment vertical="center"/>
    </xf>
    <xf numFmtId="165" fontId="0" fillId="0" borderId="0" xfId="1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6" fontId="0" fillId="0" borderId="2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0" fillId="0" borderId="7" xfId="1" applyFont="1" applyFill="1" applyBorder="1" applyAlignment="1">
      <alignment vertical="center"/>
    </xf>
    <xf numFmtId="164" fontId="0" fillId="0" borderId="6" xfId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</cellXfs>
  <cellStyles count="11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te 2" xfId="9" xr:uid="{00000000-0005-0000-0000-000009000000}"/>
    <cellStyle name="Note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10"/>
  <sheetViews>
    <sheetView tabSelected="1" workbookViewId="0">
      <selection activeCell="C3" sqref="C3"/>
    </sheetView>
  </sheetViews>
  <sheetFormatPr defaultColWidth="9.08984375" defaultRowHeight="14.5" x14ac:dyDescent="0.35"/>
  <cols>
    <col min="1" max="1" width="9.08984375" style="28"/>
    <col min="2" max="2" width="88.26953125" style="2" customWidth="1"/>
    <col min="3" max="3" width="15.08984375" style="1" bestFit="1" customWidth="1"/>
    <col min="4" max="16384" width="9.08984375" style="2"/>
  </cols>
  <sheetData>
    <row r="1" spans="1:3" x14ac:dyDescent="0.35">
      <c r="B1" s="29" t="s">
        <v>42</v>
      </c>
    </row>
    <row r="2" spans="1:3" x14ac:dyDescent="0.35">
      <c r="A2" s="30" t="s">
        <v>0</v>
      </c>
      <c r="B2" s="30" t="s">
        <v>1</v>
      </c>
      <c r="C2" s="25" t="s">
        <v>2</v>
      </c>
    </row>
    <row r="3" spans="1:3" x14ac:dyDescent="0.35">
      <c r="A3" s="31">
        <v>1</v>
      </c>
      <c r="B3" s="9" t="s">
        <v>3</v>
      </c>
      <c r="C3" s="14">
        <v>20598130</v>
      </c>
    </row>
    <row r="4" spans="1:3" ht="29" x14ac:dyDescent="0.35">
      <c r="A4" s="31">
        <v>2</v>
      </c>
      <c r="B4" s="32" t="s">
        <v>4</v>
      </c>
      <c r="C4" s="11" t="s">
        <v>5</v>
      </c>
    </row>
    <row r="5" spans="1:3" ht="29" x14ac:dyDescent="0.35">
      <c r="A5" s="31">
        <v>3</v>
      </c>
      <c r="B5" s="32" t="s">
        <v>6</v>
      </c>
      <c r="C5" s="11" t="s">
        <v>5</v>
      </c>
    </row>
    <row r="6" spans="1:3" x14ac:dyDescent="0.35">
      <c r="A6" s="31">
        <v>4</v>
      </c>
      <c r="B6" s="9" t="s">
        <v>7</v>
      </c>
      <c r="C6" s="11">
        <f>+'DF 18 leverage'!D11</f>
        <v>0</v>
      </c>
    </row>
    <row r="7" spans="1:3" x14ac:dyDescent="0.35">
      <c r="A7" s="31">
        <v>5</v>
      </c>
      <c r="B7" s="9" t="s">
        <v>8</v>
      </c>
      <c r="C7" s="11">
        <v>0</v>
      </c>
    </row>
    <row r="8" spans="1:3" ht="29" x14ac:dyDescent="0.35">
      <c r="A8" s="31">
        <v>6</v>
      </c>
      <c r="B8" s="32" t="s">
        <v>9</v>
      </c>
      <c r="C8" s="11">
        <f>+'DF 18 leverage'!D29</f>
        <v>6956949.1039917516</v>
      </c>
    </row>
    <row r="9" spans="1:3" x14ac:dyDescent="0.35">
      <c r="A9" s="31">
        <v>7</v>
      </c>
      <c r="B9" s="9" t="s">
        <v>10</v>
      </c>
      <c r="C9" s="14">
        <f>+'DF 18 leverage'!D7</f>
        <v>-266026</v>
      </c>
    </row>
    <row r="10" spans="1:3" x14ac:dyDescent="0.35">
      <c r="A10" s="30">
        <v>8</v>
      </c>
      <c r="B10" s="22" t="s">
        <v>11</v>
      </c>
      <c r="C10" s="23">
        <f>SUM(C3:C9)</f>
        <v>27289053.103991751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3:D34"/>
  <sheetViews>
    <sheetView topLeftCell="C1" workbookViewId="0">
      <selection activeCell="D6" sqref="D6"/>
    </sheetView>
  </sheetViews>
  <sheetFormatPr defaultColWidth="9.08984375" defaultRowHeight="14.5" x14ac:dyDescent="0.35"/>
  <cols>
    <col min="1" max="2" width="9.08984375" style="2"/>
    <col min="3" max="3" width="135" style="2" bestFit="1" customWidth="1"/>
    <col min="4" max="4" width="15.08984375" style="1" bestFit="1" customWidth="1"/>
    <col min="5" max="16384" width="9.08984375" style="2"/>
  </cols>
  <sheetData>
    <row r="3" spans="2:4" x14ac:dyDescent="0.35">
      <c r="B3" s="3"/>
      <c r="C3" s="3"/>
      <c r="D3" s="4"/>
    </row>
    <row r="4" spans="2:4" x14ac:dyDescent="0.35">
      <c r="B4" s="5" t="s">
        <v>12</v>
      </c>
      <c r="C4" s="5" t="s">
        <v>13</v>
      </c>
      <c r="D4" s="25" t="s">
        <v>2</v>
      </c>
    </row>
    <row r="5" spans="2:4" x14ac:dyDescent="0.35">
      <c r="B5" s="6" t="s">
        <v>14</v>
      </c>
      <c r="C5" s="7"/>
      <c r="D5" s="8"/>
    </row>
    <row r="6" spans="2:4" x14ac:dyDescent="0.35">
      <c r="B6" s="9">
        <v>1</v>
      </c>
      <c r="C6" s="9" t="s">
        <v>15</v>
      </c>
      <c r="D6" s="10">
        <v>20598130</v>
      </c>
    </row>
    <row r="7" spans="2:4" x14ac:dyDescent="0.35">
      <c r="B7" s="9">
        <v>2</v>
      </c>
      <c r="C7" s="9" t="s">
        <v>16</v>
      </c>
      <c r="D7" s="11">
        <v>-266026</v>
      </c>
    </row>
    <row r="8" spans="2:4" x14ac:dyDescent="0.35">
      <c r="B8" s="9">
        <v>3</v>
      </c>
      <c r="C8" s="22" t="s">
        <v>39</v>
      </c>
      <c r="D8" s="12">
        <f>SUM(D6:D7)</f>
        <v>20332104</v>
      </c>
    </row>
    <row r="9" spans="2:4" x14ac:dyDescent="0.35">
      <c r="B9" s="6" t="s">
        <v>17</v>
      </c>
      <c r="C9" s="7"/>
      <c r="D9" s="13"/>
    </row>
    <row r="10" spans="2:4" x14ac:dyDescent="0.35">
      <c r="B10" s="9">
        <v>4</v>
      </c>
      <c r="C10" s="9" t="s">
        <v>18</v>
      </c>
      <c r="D10" s="14">
        <v>0</v>
      </c>
    </row>
    <row r="11" spans="2:4" x14ac:dyDescent="0.35">
      <c r="B11" s="9">
        <v>5</v>
      </c>
      <c r="C11" s="9" t="s">
        <v>19</v>
      </c>
      <c r="D11" s="14">
        <v>0</v>
      </c>
    </row>
    <row r="12" spans="2:4" x14ac:dyDescent="0.35">
      <c r="B12" s="9">
        <v>6</v>
      </c>
      <c r="C12" s="9" t="s">
        <v>20</v>
      </c>
      <c r="D12" s="14" t="s">
        <v>5</v>
      </c>
    </row>
    <row r="13" spans="2:4" x14ac:dyDescent="0.35">
      <c r="B13" s="9">
        <v>7</v>
      </c>
      <c r="C13" s="9" t="s">
        <v>21</v>
      </c>
      <c r="D13" s="14" t="s">
        <v>5</v>
      </c>
    </row>
    <row r="14" spans="2:4" x14ac:dyDescent="0.35">
      <c r="B14" s="9">
        <v>8</v>
      </c>
      <c r="C14" s="9" t="s">
        <v>22</v>
      </c>
      <c r="D14" s="14" t="s">
        <v>5</v>
      </c>
    </row>
    <row r="15" spans="2:4" x14ac:dyDescent="0.35">
      <c r="B15" s="9">
        <v>9</v>
      </c>
      <c r="C15" s="9" t="s">
        <v>23</v>
      </c>
      <c r="D15" s="14" t="s">
        <v>5</v>
      </c>
    </row>
    <row r="16" spans="2:4" x14ac:dyDescent="0.35">
      <c r="B16" s="9">
        <v>10</v>
      </c>
      <c r="C16" s="9" t="s">
        <v>24</v>
      </c>
      <c r="D16" s="14" t="s">
        <v>5</v>
      </c>
    </row>
    <row r="17" spans="2:4" x14ac:dyDescent="0.35">
      <c r="B17" s="9">
        <v>11</v>
      </c>
      <c r="C17" s="22" t="s">
        <v>40</v>
      </c>
      <c r="D17" s="14">
        <f>SUM(D10:D16)</f>
        <v>0</v>
      </c>
    </row>
    <row r="18" spans="2:4" x14ac:dyDescent="0.35">
      <c r="B18" s="6" t="s">
        <v>25</v>
      </c>
      <c r="C18" s="7"/>
      <c r="D18" s="13"/>
    </row>
    <row r="19" spans="2:4" x14ac:dyDescent="0.35">
      <c r="B19" s="15">
        <v>12</v>
      </c>
      <c r="C19" s="15" t="s">
        <v>26</v>
      </c>
      <c r="D19" s="16">
        <v>0</v>
      </c>
    </row>
    <row r="20" spans="2:4" x14ac:dyDescent="0.35">
      <c r="B20" s="17"/>
      <c r="C20" s="17"/>
      <c r="D20" s="18"/>
    </row>
    <row r="21" spans="2:4" x14ac:dyDescent="0.35">
      <c r="B21" s="9">
        <v>13</v>
      </c>
      <c r="C21" s="9" t="s">
        <v>27</v>
      </c>
      <c r="D21" s="19">
        <v>0</v>
      </c>
    </row>
    <row r="22" spans="2:4" x14ac:dyDescent="0.35">
      <c r="B22" s="9">
        <v>14</v>
      </c>
      <c r="C22" s="9" t="s">
        <v>28</v>
      </c>
      <c r="D22" s="19">
        <v>0</v>
      </c>
    </row>
    <row r="23" spans="2:4" x14ac:dyDescent="0.35">
      <c r="B23" s="9">
        <v>15</v>
      </c>
      <c r="C23" s="9" t="s">
        <v>29</v>
      </c>
      <c r="D23" s="19">
        <v>0</v>
      </c>
    </row>
    <row r="24" spans="2:4" x14ac:dyDescent="0.35">
      <c r="B24" s="15">
        <v>16</v>
      </c>
      <c r="C24" s="26" t="s">
        <v>41</v>
      </c>
      <c r="D24" s="20">
        <f>SUM(D19:D23)</f>
        <v>0</v>
      </c>
    </row>
    <row r="25" spans="2:4" x14ac:dyDescent="0.35">
      <c r="B25" s="17"/>
      <c r="C25" s="27"/>
      <c r="D25" s="21"/>
    </row>
    <row r="26" spans="2:4" x14ac:dyDescent="0.35">
      <c r="B26" s="6" t="s">
        <v>30</v>
      </c>
      <c r="C26" s="7"/>
      <c r="D26" s="13"/>
    </row>
    <row r="27" spans="2:4" x14ac:dyDescent="0.35">
      <c r="B27" s="9">
        <v>17</v>
      </c>
      <c r="C27" s="9" t="s">
        <v>31</v>
      </c>
      <c r="D27" s="14">
        <v>13913898.207983503</v>
      </c>
    </row>
    <row r="28" spans="2:4" x14ac:dyDescent="0.35">
      <c r="B28" s="9">
        <v>18</v>
      </c>
      <c r="C28" s="9" t="s">
        <v>32</v>
      </c>
      <c r="D28" s="14">
        <f>-(D27-D29)</f>
        <v>-6956949.1039917516</v>
      </c>
    </row>
    <row r="29" spans="2:4" x14ac:dyDescent="0.35">
      <c r="B29" s="9">
        <v>19</v>
      </c>
      <c r="C29" s="22" t="s">
        <v>33</v>
      </c>
      <c r="D29" s="12">
        <v>6956949.1039917516</v>
      </c>
    </row>
    <row r="30" spans="2:4" x14ac:dyDescent="0.35">
      <c r="B30" s="6" t="s">
        <v>34</v>
      </c>
      <c r="C30" s="7"/>
      <c r="D30" s="13"/>
    </row>
    <row r="31" spans="2:4" x14ac:dyDescent="0.35">
      <c r="B31" s="9">
        <v>20</v>
      </c>
      <c r="C31" s="22" t="s">
        <v>35</v>
      </c>
      <c r="D31" s="23">
        <v>17506161</v>
      </c>
    </row>
    <row r="32" spans="2:4" x14ac:dyDescent="0.35">
      <c r="B32" s="9">
        <v>21</v>
      </c>
      <c r="C32" s="22" t="s">
        <v>36</v>
      </c>
      <c r="D32" s="23">
        <f>+D8+D17+D24+D29</f>
        <v>27289053.103991751</v>
      </c>
    </row>
    <row r="33" spans="2:4" x14ac:dyDescent="0.35">
      <c r="B33" s="6" t="s">
        <v>37</v>
      </c>
      <c r="C33" s="7"/>
      <c r="D33" s="8"/>
    </row>
    <row r="34" spans="2:4" x14ac:dyDescent="0.35">
      <c r="B34" s="9">
        <v>22</v>
      </c>
      <c r="C34" s="22" t="s">
        <v>38</v>
      </c>
      <c r="D34" s="24">
        <f>+D31/D32%</f>
        <v>64.150855411832737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Joshi, Nishant</cp:lastModifiedBy>
  <dcterms:created xsi:type="dcterms:W3CDTF">2020-07-10T09:28:56Z</dcterms:created>
  <dcterms:modified xsi:type="dcterms:W3CDTF">2024-01-25T06:21:42Z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