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Z:\Quarterly Reporting\Analyst Deck, Marketing Presentation, &amp; Script\2023\Q3\FINAL\"/>
    </mc:Choice>
  </mc:AlternateContent>
  <xr:revisionPtr revIDLastSave="0" documentId="13_ncr:8001_{BB3BBC0B-99AA-4DAA-9969-9B8D361095B1}" xr6:coauthVersionLast="47" xr6:coauthVersionMax="47" xr10:uidLastSave="{00000000-0000-0000-0000-000000000000}"/>
  <bookViews>
    <workbookView xWindow="38280" yWindow="-120" windowWidth="38640" windowHeight="21240" tabRatio="914" xr2:uid="{00000000-000D-0000-FFFF-FFFF00000000}"/>
  </bookViews>
  <sheets>
    <sheet name="Couverture" sheetId="1" r:id="rId1"/>
    <sheet name="TDM" sheetId="2" r:id="rId2"/>
    <sheet name="Vue d'ensemble" sheetId="3" r:id="rId3"/>
    <sheet name="Vue d'ensemble (suite)" sheetId="53" r:id="rId4"/>
    <sheet name="Faits saillants" sheetId="4" r:id="rId5"/>
    <sheet name="ECD_APR" sheetId="50" r:id="rId6"/>
    <sheet name="IC2" sheetId="6" r:id="rId7"/>
    <sheet name="Ex. qualitatives" sheetId="7" r:id="rId8"/>
    <sheet name="AP1" sheetId="8" r:id="rId9"/>
    <sheet name="LI1" sheetId="9" r:id="rId10"/>
    <sheet name="LI2" sheetId="10" r:id="rId11"/>
    <sheet name="CFP1" sheetId="11" r:id="rId12"/>
    <sheet name="CFP2" sheetId="12" r:id="rId13"/>
    <sheet name="CTAP1" sheetId="13" r:id="rId14"/>
    <sheet name="CTAP3" sheetId="14" r:id="rId15"/>
    <sheet name="RL1" sheetId="15" r:id="rId16"/>
    <sheet name="RL2" sheetId="16" r:id="rId17"/>
    <sheet name="RC1" sheetId="17" r:id="rId18"/>
    <sheet name="RC2" sheetId="18" r:id="rId19"/>
    <sheet name="RC3" sheetId="19" r:id="rId20"/>
    <sheet name="RC4" sheetId="51" r:id="rId21"/>
    <sheet name="RC5" sheetId="52" r:id="rId22"/>
    <sheet name="RC5-FCEC" sheetId="54" r:id="rId23"/>
    <sheet name="RC6 (particuliers)" sheetId="22" r:id="rId24"/>
    <sheet name="RC6 (autres-NIA)" sheetId="23" r:id="rId25"/>
    <sheet name="RC6 (autres-NIF)" sheetId="56" r:id="rId26"/>
    <sheet name="RC7" sheetId="24" r:id="rId27"/>
    <sheet name="RC8" sheetId="25" r:id="rId28"/>
    <sheet name="RC10" sheetId="26" r:id="rId29"/>
    <sheet name="RCC1" sheetId="27" r:id="rId30"/>
    <sheet name="RCC2" sheetId="28" r:id="rId31"/>
    <sheet name="RCC3" sheetId="29" r:id="rId32"/>
    <sheet name="RCC4 (NIA)" sheetId="30" r:id="rId33"/>
    <sheet name="RCC4 (NIF)" sheetId="55" r:id="rId34"/>
    <sheet name="RCC5" sheetId="31" r:id="rId35"/>
    <sheet name="RCC6" sheetId="32" r:id="rId36"/>
    <sheet name="RCC7" sheetId="33" r:id="rId37"/>
    <sheet name="RCC8" sheetId="34" r:id="rId38"/>
    <sheet name="TITR1" sheetId="35" r:id="rId39"/>
    <sheet name="TITR2" sheetId="36" r:id="rId40"/>
    <sheet name="TITR3" sheetId="37" r:id="rId41"/>
    <sheet name="TITR4" sheetId="38" r:id="rId42"/>
    <sheet name="Flux de FP" sheetId="39" r:id="rId43"/>
    <sheet name="APR_sommaire" sheetId="40" r:id="rId44"/>
    <sheet name="APR_flux" sheetId="41" r:id="rId45"/>
    <sheet name="APR par secteurs" sheetId="42" r:id="rId46"/>
    <sheet name="Sec. géo." sheetId="43" r:id="rId47"/>
    <sheet name="Échéances" sheetId="44" r:id="rId48"/>
    <sheet name="NIA_pertes" sheetId="45" r:id="rId49"/>
    <sheet name="Test" sheetId="46" r:id="rId50"/>
    <sheet name="Dérivés" sheetId="47" r:id="rId51"/>
    <sheet name="Risque_marché" sheetId="48" r:id="rId52"/>
    <sheet name="Glossaire" sheetId="49" r:id="rId53"/>
  </sheets>
  <definedNames>
    <definedName name="CurrQtr" localSheetId="22">#REF!</definedName>
    <definedName name="CurrQtr">'Faits saillants'!$C$3</definedName>
    <definedName name="CurrQtr2">#REF!</definedName>
    <definedName name="Last2Qtr" localSheetId="22">#REF!</definedName>
    <definedName name="Last2Qtr">'Faits saillants'!$E$3</definedName>
    <definedName name="Last3Qtr" localSheetId="22">#REF!</definedName>
    <definedName name="Last3Qtr">'Faits saillants'!$F$3</definedName>
    <definedName name="Last4Qtr" localSheetId="22">#REF!</definedName>
    <definedName name="Last4Qtr">'Faits saillants'!$G$3</definedName>
    <definedName name="LastQtr" localSheetId="22">#REF!</definedName>
    <definedName name="LastQtr">'Faits saillants'!$D$3</definedName>
    <definedName name="_xlnm.Print_Area" localSheetId="8">'AP1'!$B$2:$H$39</definedName>
    <definedName name="_xlnm.Print_Area" localSheetId="45">'APR par secteurs'!$A$1:$L$33</definedName>
    <definedName name="_xlnm.Print_Area" localSheetId="44">APR_flux!$B$1:$Q$51</definedName>
    <definedName name="_xlnm.Print_Area" localSheetId="43">APR_sommaire!$A$1:$J$41</definedName>
    <definedName name="_xlnm.Print_Area" localSheetId="0">Couverture!$A$1:$Q$32</definedName>
    <definedName name="_xlnm.Print_Area" localSheetId="14">CTAP3!$A$1:$K$55</definedName>
    <definedName name="_xlnm.Print_Area" localSheetId="50">Dérivés!$A$1:$T$32</definedName>
    <definedName name="_xlnm.Print_Area" localSheetId="5">ECD_APR!$A$1:$Q$57</definedName>
    <definedName name="_xlnm.Print_Area" localSheetId="47">Échéances!$A$1:$K$40</definedName>
    <definedName name="_xlnm.Print_Area" localSheetId="7">'Ex. qualitatives'!$B$1:$H$110</definedName>
    <definedName name="_xlnm.Print_Area" localSheetId="42">'Flux de FP'!$A$1:$H$55</definedName>
    <definedName name="_xlnm.Print_Area" localSheetId="52">Glossaire!$B$1:$D$37</definedName>
    <definedName name="_xlnm.Print_Area" localSheetId="6">'IC2'!$A$1:$XFA$14</definedName>
    <definedName name="_xlnm.Print_Area" localSheetId="9">'LI1'!$A$1:$AE$52</definedName>
    <definedName name="_xlnm.Print_Area" localSheetId="10">'LI2'!$A$1:$L$34</definedName>
    <definedName name="_xlnm.Print_Area" localSheetId="48">NIA_pertes!$B$1:$S$21</definedName>
    <definedName name="_xlnm.Print_Area" localSheetId="17">'RC1'!$B$1:$J$36</definedName>
    <definedName name="_xlnm.Print_Area" localSheetId="28">'RC10'!$B$1:$M$67</definedName>
    <definedName name="_xlnm.Print_Area" localSheetId="18">'RC2'!$B$1:$H$36</definedName>
    <definedName name="_xlnm.Print_Area" localSheetId="19">'RC3'!$B$1:$H$32</definedName>
    <definedName name="_xlnm.Print_Area" localSheetId="20">'RC4'!$B$1:$Q$79</definedName>
    <definedName name="_xlnm.Print_Area" localSheetId="21">'RC5'!$B$1:$AH$82</definedName>
    <definedName name="_xlnm.Print_Area" localSheetId="22">'RC5-FCEC'!$A$1:$G$34</definedName>
    <definedName name="_xlnm.Print_Area" localSheetId="24">'RC6 (autres-NIA)'!$B$1:$O$141</definedName>
    <definedName name="_xlnm.Print_Area" localSheetId="23">'RC6 (particuliers)'!$B$1:$O$140</definedName>
    <definedName name="_xlnm.Print_Area" localSheetId="26">'RC7'!$B$1:$AF$27</definedName>
    <definedName name="_xlnm.Print_Area" localSheetId="27">'RC8'!$B$1:$G$21</definedName>
    <definedName name="_xlnm.Print_Area" localSheetId="29">'RCC1'!$B$1:$I$40</definedName>
    <definedName name="_xlnm.Print_Area" localSheetId="30">'RCC2'!$A$1:$L$14</definedName>
    <definedName name="_xlnm.Print_Area" localSheetId="31">'RCC3'!$B$1:$P$60</definedName>
    <definedName name="_xlnm.Print_Area" localSheetId="32">'RCC4 (NIA)'!$B$1:$J$115</definedName>
    <definedName name="_xlnm.Print_Area" localSheetId="34">'RCC5'!$B$1:$I$65</definedName>
    <definedName name="_xlnm.Print_Area" localSheetId="35">'RCC6'!$B$1:$M$56</definedName>
    <definedName name="_xlnm.Print_Area" localSheetId="36">'RCC7'!$B$1:$G$23</definedName>
    <definedName name="_xlnm.Print_Area" localSheetId="37">'RCC8'!$B$1:$K$28</definedName>
    <definedName name="_xlnm.Print_Area" localSheetId="51">Risque_marché!$B$1:$L$11</definedName>
    <definedName name="_xlnm.Print_Area" localSheetId="15">'RL1'!$1:$16</definedName>
    <definedName name="_xlnm.Print_Area" localSheetId="16">'RL2'!$1:$34</definedName>
    <definedName name="_xlnm.Print_Area" localSheetId="46">'Sec. géo.'!$B$1:$S$38</definedName>
    <definedName name="_xlnm.Print_Area" localSheetId="49">Test!$B$1:$Q$29</definedName>
    <definedName name="_xlnm.Print_Area" localSheetId="38">TITR1!$B$1:$N$75</definedName>
    <definedName name="_xlnm.Print_Area" localSheetId="39">TITR2!$B$1:$N$75</definedName>
    <definedName name="_xlnm.Print_Area" localSheetId="40">TITR3!$B$1:$W$78</definedName>
    <definedName name="_xlnm.Print_Area" localSheetId="41">TITR4!$B$1:$T$77</definedName>
    <definedName name="_xlnm.Print_Titles" localSheetId="8">'AP1'!$1:$5</definedName>
    <definedName name="_xlnm.Print_Titles" localSheetId="11">'CFP1'!$1:$4</definedName>
    <definedName name="_xlnm.Print_Titles" localSheetId="12">'CFP2'!$1:$5</definedName>
    <definedName name="_xlnm.Print_Titles" localSheetId="14">CTAP3!$1:$5</definedName>
    <definedName name="_xlnm.Print_Titles" localSheetId="7">'Ex. qualitatives'!$1:$4</definedName>
    <definedName name="_xlnm.Print_Titles" localSheetId="9">'LI1'!$1:$5</definedName>
    <definedName name="_xlnm.Print_Titles" localSheetId="28">'RC10'!$1:$2</definedName>
    <definedName name="_xlnm.Print_Titles" localSheetId="20">'RC4'!$1:$5</definedName>
    <definedName name="_xlnm.Print_Titles" localSheetId="24">'RC6 (autres-NIA)'!$1:$4</definedName>
    <definedName name="_xlnm.Print_Titles" localSheetId="25">'RC6 (autres-NIF)'!$2:$4</definedName>
    <definedName name="_xlnm.Print_Titles" localSheetId="23">'RC6 (particuliers)'!$1:$4</definedName>
    <definedName name="_xlnm.Print_Titles" localSheetId="26">'RC7'!$1:$5</definedName>
    <definedName name="_xlnm.Print_Titles" localSheetId="31">'RCC3'!$1:$6</definedName>
    <definedName name="_xlnm.Print_Titles" localSheetId="32">'RCC4 (NIA)'!$1:$4</definedName>
    <definedName name="_xlnm.Print_Titles" localSheetId="33">'RCC4 (NIF)'!$1:$4</definedName>
    <definedName name="_xlnm.Print_Titles" localSheetId="35">'RCC6'!$1:$4</definedName>
    <definedName name="_xlnm.Print_Titles" localSheetId="1">TDM!$1:$5</definedName>
    <definedName name="_xlnm.Print_Titles" localSheetId="38">TITR1!$1:$5</definedName>
    <definedName name="_xlnm.Print_Titles" localSheetId="39">TITR2!$1:$5</definedName>
    <definedName name="_xlnm.Print_Titles" localSheetId="40">TITR3!$1:$8</definedName>
    <definedName name="_xlnm.Print_Titles" localSheetId="41">TITR4!$1:$8</definedName>
    <definedName name="Z_5FD62794_9BBD_4688_881E_673D6DDC19BC_.wvu.PrintArea" localSheetId="7" hidden="1">'Ex. qualitatives'!$B$1:$I$110</definedName>
    <definedName name="Z_5FD62794_9BBD_4688_881E_673D6DDC19BC_.wvu.PrintTitles" localSheetId="7" hidden="1">'Ex. qualitatives'!$1:$3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26" l="1"/>
  <c r="G3" i="26"/>
  <c r="B20" i="54" l="1"/>
  <c r="B7" i="54"/>
  <c r="P3" i="50"/>
  <c r="O25" i="41" l="1"/>
  <c r="G3" i="48"/>
  <c r="D3" i="28" l="1"/>
  <c r="B38" i="55" l="1"/>
  <c r="B48" i="56"/>
  <c r="D4" i="18" l="1"/>
  <c r="B3" i="9" l="1"/>
  <c r="B5" i="56" l="1"/>
  <c r="B5" i="55"/>
  <c r="B30" i="9" l="1"/>
  <c r="B6" i="9"/>
  <c r="B3" i="14"/>
  <c r="B3" i="2"/>
  <c r="K3" i="48"/>
  <c r="J3" i="48"/>
  <c r="I3" i="48"/>
  <c r="H3" i="48"/>
  <c r="P3" i="47"/>
  <c r="L3" i="47"/>
  <c r="H3" i="47"/>
  <c r="D3" i="47"/>
  <c r="K12" i="46"/>
  <c r="E12" i="46"/>
  <c r="K5" i="46"/>
  <c r="E5" i="46"/>
  <c r="P3" i="45"/>
  <c r="M3" i="45"/>
  <c r="J3" i="45"/>
  <c r="G3" i="45"/>
  <c r="D3" i="45"/>
  <c r="G21" i="44"/>
  <c r="E21" i="44"/>
  <c r="C21" i="44"/>
  <c r="G4" i="44"/>
  <c r="C4" i="44"/>
  <c r="G21" i="43"/>
  <c r="E21" i="43"/>
  <c r="C21" i="43"/>
  <c r="H4" i="43"/>
  <c r="C4" i="43"/>
  <c r="F17" i="42"/>
  <c r="F3" i="42"/>
  <c r="O3" i="41"/>
  <c r="P42" i="41" s="1"/>
  <c r="M3" i="41"/>
  <c r="O42" i="41" s="1"/>
  <c r="H3" i="40"/>
  <c r="G3" i="40"/>
  <c r="F3" i="40"/>
  <c r="E3" i="40"/>
  <c r="D3" i="40"/>
  <c r="G3" i="39"/>
  <c r="F3" i="39"/>
  <c r="E3" i="39"/>
  <c r="D3" i="39"/>
  <c r="C3" i="39"/>
  <c r="B60" i="38"/>
  <c r="B43" i="38"/>
  <c r="B26" i="38"/>
  <c r="B9" i="38"/>
  <c r="B60" i="37"/>
  <c r="B43" i="37"/>
  <c r="B26" i="37"/>
  <c r="B9" i="37"/>
  <c r="B54" i="36"/>
  <c r="B38" i="36"/>
  <c r="B22" i="36"/>
  <c r="B6" i="36"/>
  <c r="B54" i="35"/>
  <c r="B38" i="35"/>
  <c r="B22" i="35"/>
  <c r="B6" i="35"/>
  <c r="J5" i="34"/>
  <c r="H5" i="34"/>
  <c r="F5" i="34"/>
  <c r="D5" i="34"/>
  <c r="G4" i="33"/>
  <c r="F4" i="33"/>
  <c r="E4" i="33"/>
  <c r="D4" i="33"/>
  <c r="B44" i="32"/>
  <c r="B31" i="32"/>
  <c r="B18" i="32"/>
  <c r="B5" i="32"/>
  <c r="B40" i="31"/>
  <c r="B29" i="31"/>
  <c r="B18" i="31"/>
  <c r="B7" i="31"/>
  <c r="B71" i="30"/>
  <c r="B38" i="30"/>
  <c r="B5" i="30"/>
  <c r="B44" i="29"/>
  <c r="B33" i="29"/>
  <c r="B20" i="29"/>
  <c r="B7" i="29"/>
  <c r="J3" i="28"/>
  <c r="H3" i="28"/>
  <c r="F3" i="28"/>
  <c r="B30" i="27"/>
  <c r="B22" i="27"/>
  <c r="B14" i="27"/>
  <c r="B6" i="27"/>
  <c r="G4" i="25"/>
  <c r="F4" i="25"/>
  <c r="E4" i="25"/>
  <c r="D4" i="25"/>
  <c r="J3" i="24"/>
  <c r="H3" i="24"/>
  <c r="F3" i="24"/>
  <c r="D3" i="24"/>
  <c r="B91" i="23"/>
  <c r="B48" i="23"/>
  <c r="B5" i="23"/>
  <c r="B91" i="22"/>
  <c r="B48" i="22"/>
  <c r="B5" i="22"/>
  <c r="B71" i="52"/>
  <c r="B60" i="52"/>
  <c r="B34" i="52"/>
  <c r="B8" i="52"/>
  <c r="B66" i="51"/>
  <c r="B56" i="51"/>
  <c r="B31" i="51"/>
  <c r="B6" i="51"/>
  <c r="B23" i="19"/>
  <c r="B17" i="19"/>
  <c r="B11" i="19"/>
  <c r="B5" i="19"/>
  <c r="G4" i="18"/>
  <c r="F4" i="18"/>
  <c r="E4" i="18"/>
  <c r="B24" i="17"/>
  <c r="B18" i="17"/>
  <c r="B12" i="17"/>
  <c r="B6" i="17"/>
  <c r="G4" i="16"/>
  <c r="F4" i="16"/>
  <c r="E4" i="16"/>
  <c r="D4" i="16"/>
  <c r="G4" i="15"/>
  <c r="F4" i="15"/>
  <c r="E4" i="15"/>
  <c r="D4" i="15"/>
  <c r="B42" i="14"/>
  <c r="B30" i="14"/>
  <c r="B18" i="14"/>
  <c r="B6" i="14"/>
  <c r="D5" i="12"/>
  <c r="C5" i="12"/>
  <c r="G4" i="11"/>
  <c r="F4" i="11"/>
  <c r="E4" i="11"/>
  <c r="D4" i="11"/>
  <c r="B3" i="10"/>
  <c r="H5" i="8"/>
  <c r="G5" i="8"/>
  <c r="F5" i="8"/>
  <c r="E5" i="8"/>
  <c r="D5" i="8"/>
  <c r="G4" i="6"/>
  <c r="F4" i="6"/>
  <c r="E4" i="6"/>
  <c r="D4" i="6"/>
  <c r="N29" i="50"/>
  <c r="H29" i="50"/>
  <c r="H12" i="50"/>
  <c r="D3" i="50"/>
  <c r="P25" i="41" l="1"/>
  <c r="L34" i="50"/>
  <c r="F34" i="50"/>
  <c r="N41" i="50" l="1"/>
  <c r="H42" i="50"/>
  <c r="N37" i="50"/>
  <c r="H37" i="50"/>
  <c r="M34" i="50"/>
  <c r="N33" i="50"/>
  <c r="H31" i="50"/>
  <c r="H26" i="50"/>
  <c r="E28" i="50"/>
  <c r="H20" i="50"/>
  <c r="H19" i="50"/>
  <c r="H16" i="50"/>
  <c r="H15" i="50"/>
  <c r="H14" i="50"/>
  <c r="E34" i="50" l="1"/>
  <c r="E39" i="50" s="1"/>
  <c r="H8" i="50"/>
  <c r="N25" i="50"/>
  <c r="J28" i="50"/>
  <c r="H32" i="50"/>
  <c r="J34" i="50"/>
  <c r="N34" i="50" s="1"/>
  <c r="N30" i="50"/>
  <c r="N36" i="50"/>
  <c r="H9" i="50"/>
  <c r="K28" i="50"/>
  <c r="K34" i="50"/>
  <c r="F28" i="50"/>
  <c r="F39" i="50" s="1"/>
  <c r="G28" i="50"/>
  <c r="L28" i="50"/>
  <c r="L39" i="50" s="1"/>
  <c r="H33" i="50"/>
  <c r="N31" i="50"/>
  <c r="M28" i="50"/>
  <c r="M39" i="50" s="1"/>
  <c r="H13" i="50"/>
  <c r="H25" i="50"/>
  <c r="H28" i="50" s="1"/>
  <c r="D28" i="50"/>
  <c r="H27" i="50"/>
  <c r="N26" i="50"/>
  <c r="H30" i="50"/>
  <c r="D34" i="50"/>
  <c r="G34" i="50"/>
  <c r="G39" i="50" s="1"/>
  <c r="N32" i="50"/>
  <c r="H36" i="50"/>
  <c r="D39" i="50"/>
  <c r="N42" i="50"/>
  <c r="M22" i="50"/>
  <c r="E22" i="50" l="1"/>
  <c r="E46" i="50" s="1"/>
  <c r="H34" i="50"/>
  <c r="H39" i="50" s="1"/>
  <c r="H10" i="50"/>
  <c r="J39" i="50"/>
  <c r="N39" i="50" s="1"/>
  <c r="N28" i="50"/>
  <c r="N27" i="50"/>
  <c r="K22" i="50"/>
  <c r="K39" i="50"/>
  <c r="G22" i="50"/>
  <c r="D22" i="50"/>
  <c r="J22" i="50"/>
  <c r="F22" i="50"/>
  <c r="L22" i="50"/>
  <c r="H22" i="50"/>
  <c r="N22" i="50" l="1"/>
  <c r="J46" i="50"/>
  <c r="K46" i="50"/>
  <c r="H43" i="50" l="1"/>
  <c r="F46" i="50"/>
  <c r="H44" i="50"/>
  <c r="G46" i="50"/>
  <c r="N43" i="50"/>
  <c r="L46" i="50"/>
  <c r="N44" i="50" l="1"/>
  <c r="N46" i="50" s="1"/>
  <c r="M46" i="50"/>
  <c r="H41" i="50" l="1"/>
  <c r="H46" i="50" s="1"/>
  <c r="D46" i="50"/>
</calcChain>
</file>

<file path=xl/sharedStrings.xml><?xml version="1.0" encoding="utf-8"?>
<sst xmlns="http://schemas.openxmlformats.org/spreadsheetml/2006/main" count="3493" uniqueCount="1492">
  <si>
    <t>Sophia Saeed – sophia.saeed@scotiabank.com</t>
  </si>
  <si>
    <t>John McCartney – john.mccartney@scotiabank.com</t>
  </si>
  <si>
    <t xml:space="preserve"> fonds propres réglementaires</t>
  </si>
  <si>
    <t>supplémentaires sur les</t>
  </si>
  <si>
    <t>Informations</t>
  </si>
  <si>
    <t>Retour à la table des matières</t>
  </si>
  <si>
    <t xml:space="preserve">Glossaire </t>
  </si>
  <si>
    <t>Total des actifs pondérés en fonction du risque de marché</t>
  </si>
  <si>
    <t xml:space="preserve">Dérivés – risque de contrepartie  </t>
  </si>
  <si>
    <t>Taux de perte réel</t>
  </si>
  <si>
    <t xml:space="preserve"> (en milliards de dollars)</t>
  </si>
  <si>
    <t>Actifs pondérés en fonction des risques et ratios des fonds propres</t>
  </si>
  <si>
    <t>Informations fournies pour répondre aux recommandations du Groupe de travail sur la divulgation accrue des renseignements (GTDAR)</t>
  </si>
  <si>
    <t>Expositions de titrisation dans le portefeuille de négociation</t>
  </si>
  <si>
    <t>Expositions de titrisation dans le portefeuille bancaire</t>
  </si>
  <si>
    <t>Expositions sur les contreparties centrales</t>
  </si>
  <si>
    <t>Expositions sur dérivés de crédit</t>
  </si>
  <si>
    <t>Comparaison sommaire des actifs comptables et de la mesure de l’exposition aux fins du ratio de levier</t>
  </si>
  <si>
    <t>Entité de résolution – rang de créancier au niveau de l’entité juridique</t>
  </si>
  <si>
    <t>Rapprochement des fonds propres réglementaires et du bilan</t>
  </si>
  <si>
    <t>Composition des fonds propres réglementaires</t>
  </si>
  <si>
    <t>Principales sources d’écarts entre les valeurs comptables et réglementaires des expositions_x000D_
 dans les états financiers</t>
  </si>
  <si>
    <t>LI2</t>
  </si>
  <si>
    <t>LI1</t>
  </si>
  <si>
    <t>Aperçu des actifs pondérés en fonction des risques</t>
  </si>
  <si>
    <t xml:space="preserve">Annuelle   </t>
  </si>
  <si>
    <t>a)</t>
  </si>
  <si>
    <t>Indicateurs clés – exigences de TLAC (au niveau du groupe de résolution)</t>
  </si>
  <si>
    <t>Exposition en cas de défaut et actifs pondérés en fonction des risques pour les portefeuilles exposés au risque de crédit</t>
  </si>
  <si>
    <t>No de page</t>
  </si>
  <si>
    <t>Autres actifs</t>
  </si>
  <si>
    <t>Description</t>
  </si>
  <si>
    <t>Section/onglet</t>
  </si>
  <si>
    <t>Informations supplémentaires sur les fonds propres réglementaires</t>
  </si>
  <si>
    <t>Glossaire</t>
  </si>
  <si>
    <t xml:space="preserve">Description du rang du créancier </t>
  </si>
  <si>
    <t>Ratio minimal de levier TLAC</t>
  </si>
  <si>
    <t>Ratio minimal de capacité totale d’absorption des pertes</t>
  </si>
  <si>
    <t>Ratio de levier minimal</t>
  </si>
  <si>
    <t>Ratio minimal du total des fonds propres</t>
  </si>
  <si>
    <t>Ratio minimal des fonds propres de T1</t>
  </si>
  <si>
    <t>Ratio minimal des actions ordinaires et assimilées de T1</t>
  </si>
  <si>
    <t>Titres hypothécaires</t>
  </si>
  <si>
    <t xml:space="preserve">Expositions sur actions d’entités non cotées </t>
  </si>
  <si>
    <t>Autres expositions sur actions</t>
  </si>
  <si>
    <t>Actifs pondérés en fonction des risques au titre des fonds propres</t>
  </si>
  <si>
    <t>Faits saillants des fonds propres réglementaires</t>
  </si>
  <si>
    <t>Oui</t>
  </si>
  <si>
    <t>c)</t>
  </si>
  <si>
    <t>d)</t>
  </si>
  <si>
    <t>g)</t>
  </si>
  <si>
    <t>Informations qualitatives</t>
  </si>
  <si>
    <t>Autres prêts aux particuliers</t>
  </si>
  <si>
    <t>Dérivés détenus à des fins de transaction</t>
  </si>
  <si>
    <t>Immobilier</t>
  </si>
  <si>
    <t xml:space="preserve">Prêts aux particuliers </t>
  </si>
  <si>
    <t>Banques et institutions financières</t>
  </si>
  <si>
    <t>PD estimée moyenne_x000D_
%</t>
  </si>
  <si>
    <t>Total</t>
  </si>
  <si>
    <t>Approche standard</t>
  </si>
  <si>
    <t>Montants prélevés</t>
  </si>
  <si>
    <t>Si l’exemption limitée de subordination s’applique, le montant de financement émis qui est assimilé à des passifs exclus et qui est reconnu comme TLAC externe, divisé par le financement émis qui est assimilé à des passifs exclus et qui serait comptabilisé en tant que TLAC externe si aucune limite n’était appliquée (%)</t>
  </si>
  <si>
    <t>6c</t>
  </si>
  <si>
    <t>b)</t>
  </si>
  <si>
    <t>L’exemption de subordination indiquée au pénultième paragraphe du point 11 du tableau des modalités du CSF sur la TLAC s’applique-t-elle?</t>
  </si>
  <si>
    <t>6b</t>
  </si>
  <si>
    <t>Non</t>
  </si>
  <si>
    <t>L’exemption de subordination indiquée à l’antépénultième paragraphe du point 11 du tableau des modalités du CSF sur la TLAC s’applique-t-elle?</t>
  </si>
  <si>
    <t>6a</t>
  </si>
  <si>
    <t>Mesure de l’exposition aux fins du levier au niveau du groupe de résolution</t>
  </si>
  <si>
    <t>TLAC en pourcentage des APR (ligne 1 / ligne 2) (%)</t>
  </si>
  <si>
    <t>APR totaux au niveau du groupe de résolution</t>
  </si>
  <si>
    <t>Capacité totale d’absorption des pertes (TLAC) disponible</t>
  </si>
  <si>
    <t>Groupe de résolution</t>
  </si>
  <si>
    <t xml:space="preserve">Actions privilégiées_x000D_
Valeur attribuée_x000D_
</t>
  </si>
  <si>
    <t>Autres fonds propres de T1 et billets avec remboursement de capital à recours limité_x000D_
 Valeur attribuée</t>
  </si>
  <si>
    <t>Emprunts subordonnés_x000D_
Valeur nominale</t>
  </si>
  <si>
    <t>a</t>
  </si>
  <si>
    <t>Métaux précieux</t>
  </si>
  <si>
    <t>a) L’obligation générale d’information qualitative (paragraphe 824), y compris la nature du RTIPB et les principales hypothèses, notamment celles concernant les remboursements anticipés de prêts et le comportement des dépôts sans échéance, ainsi que la fréquence de l’évaluation du RTIPB.</t>
  </si>
  <si>
    <t>Partie 9 - Risque de taux d’intérêt dans le portefeuille bancaire (RTIPB)</t>
  </si>
  <si>
    <t xml:space="preserve"> </t>
  </si>
  <si>
    <t>Partie 8 - Risque d’exploitation</t>
  </si>
  <si>
    <t>Partie 7 - Risque de marché</t>
  </si>
  <si>
    <t>•</t>
  </si>
  <si>
    <t xml:space="preserve">les mécanismes de contrôle du processus d’évaluation interne, y compris l’analyse de l’indépendance, la responsabilité et l’examen du processus d’évaluation interne;  </t>
  </si>
  <si>
    <t>la structure du processus d’évaluation interne et la relation entre l’évaluation interne et les notations externes, y compris les informations sur les OEEC mentionnés au point d) du présent tableau;</t>
  </si>
  <si>
    <t>d) Le cas échéant, les noms des organismes externes d’évaluation du crédit (OEEC) sollicités pour les titrisations et les types d’exposition de titrisation pour lesquels chaque organisme est sollicité.</t>
  </si>
  <si>
    <t xml:space="preserve">c) Résumé des méthodes comptables de la banque pour les activités de titrisation. </t>
  </si>
  <si>
    <t>b) La banque doit fournir une liste :</t>
  </si>
  <si>
    <t>a) Les objectifs de la banque en ce qui concerne l’activité de titrisation et de retitrisation, y compris la mesure dans laquelle ces activités transfèrent le risque de crédit des expositions titrisées sous-jacentes de la banque vers d’autres entités, le type de risques assumés et le type de risques conservés.</t>
  </si>
  <si>
    <t>Les banques doivent décrire leurs objectifs et politiques de gestion des risques pour les activités de titrisation et les principales caractéristiques de ces activités conformément au cadre ci-dessous. Si une banque détient des positions de titrisation figurant à la fois dans le portefeuille bancaire réglementaire et dans le portefeuille de négociation réglementaire, elle doit décrire chacun des éléments suivants en distinguant les activités dans chacun des portefeuilles réglementaires.</t>
  </si>
  <si>
    <t>Prêts</t>
  </si>
  <si>
    <t>Partie 6 - SECA : Informations qualitatives requises sur les expositions de titrisation</t>
  </si>
  <si>
    <t xml:space="preserve">     Titres</t>
  </si>
  <si>
    <t>les politiques relatives à l’exposition au risque de corrélation défavorable;</t>
  </si>
  <si>
    <t xml:space="preserve">     Prêts</t>
  </si>
  <si>
    <t>les politiques relatives aux garanties et autres mesures d’atténuation des risques et les évaluations concernant le risque de contrepartie, y compris les expositions sur les contreparties centrales;</t>
  </si>
  <si>
    <t>Titres pris en pension et titres empruntés</t>
  </si>
  <si>
    <t>Instruments financiers dérivés</t>
  </si>
  <si>
    <t>Titres de placement</t>
  </si>
  <si>
    <t>Débentures subordonnées</t>
  </si>
  <si>
    <t>Partie 5 - CCRA : Informations qualitatives sur le risque de contrepartie</t>
  </si>
  <si>
    <t>Dépôts</t>
  </si>
  <si>
    <t>Le nombre de modèles clés utilisés pour chaque portefeuille, avec une brève explication des principales différences entre les modèles au sein d’un même portefeuille.</t>
  </si>
  <si>
    <t>Actifs détenus à des fins de transaction</t>
  </si>
  <si>
    <t>Pour chacun des portefeuilles, la banque doit indiquer la part de l’ECD au sein du groupe (en pourcentage de l’ECD totale) qui est couverte par l’approche standard, l’approche NI fondation et l’approche NI avancée, ainsi que la part des portefeuilles qui font l’objet d’un plan d’application.</t>
  </si>
  <si>
    <t>La portée de l’acceptation de l’approche par l’autorité de contrôle.</t>
  </si>
  <si>
    <t>La portée et les principaux éléments des rapports relatifs aux modèles de risque de crédit.</t>
  </si>
  <si>
    <t>Les banques doivent fournir les informations suivantes sur leur utilisation des modèles fondés sur les notations internes :</t>
  </si>
  <si>
    <t>Partie 4 - CRE : Informations qualitatives sur les modèles fondés sur les notations internes</t>
  </si>
  <si>
    <t>les catégories d’actifs pour lesquelles chaque OEEC ou OCE est sollicité;</t>
  </si>
  <si>
    <t>A. Pour les portefeuilles pondérés en fonction des risques selon l’approche standard pour le risque de crédit, les banques doivent fournir les informations suivantes :</t>
  </si>
  <si>
    <t>Partie 4 - CRD : Informations qualitatives sur le recours de la banque à des notations de crédit externes selon l’approche standard pour le risque de crédit</t>
  </si>
  <si>
    <t>Les banques doivent indiquer :</t>
  </si>
  <si>
    <t>Total des actifs</t>
  </si>
  <si>
    <t>h)</t>
  </si>
  <si>
    <t>Obligations relatives aux titres mis en pension et aux titres prêtés</t>
  </si>
  <si>
    <t>Les banques doivent fournir les informations suivantes :</t>
  </si>
  <si>
    <t>Part 4 - CRB – Informations supplémentaires sur la qualité de crédit des actifs</t>
  </si>
  <si>
    <t>la portée et les principaux éléments de l’information sur l’exposition au risque de crédit et sur la fonction de gestion du risque de crédit à l’intention de la haute direction et du conseil d’administration.</t>
  </si>
  <si>
    <t>les relations entre les fonctions de gestion du risque de crédit, de contrôle des risques, de conformité et d’audit interne;</t>
  </si>
  <si>
    <t>la structure et l’organisation de la fonction de gestion et de contrôle du risque de crédit;</t>
  </si>
  <si>
    <t>les critères et l’approche utilisés pour définir la politique de gestion du risque de crédit et pour fixer les limites du risque de crédit;</t>
  </si>
  <si>
    <t>la manière dont le modèle d’affaires se reflète dans les composantes du profil de risque de crédit de la banque;</t>
  </si>
  <si>
    <t>Partie 4 - CRA – Informations qualitatives générales sur le risque de crédit</t>
  </si>
  <si>
    <t>Les banques doivent expliquer l’origine de tout écart marqué entre les montants des colonnes a) et b) du tableau LI1.</t>
  </si>
  <si>
    <t>Les banques doivent expliquer l’origine des écarts entre les valeurs comptables, telles qu’elles figurent dans les états financiers, et les valeurs réglementaires, telles qu’elles apparaissent dans les tableaux LI1 et LI2, des expositions.</t>
  </si>
  <si>
    <t>Partie 3 - LIA – Explications des écarts entre les valeurs comptables et réglementaires des expositions</t>
  </si>
  <si>
    <t>Les stratégies et les processus de gestion, de couverture et d’atténuation des risques découlant du modèle d’affaires de la banque, ainsi que les processus de suivi de l’efficacité continue des couvertures et des mesures d’atténuation.</t>
  </si>
  <si>
    <t>La description du processus de communication des informations sur les risques au conseil d’administration et à la haute direction, en particulier la portée et les principaux éléments des rapports sur l’exposition aux risques.</t>
  </si>
  <si>
    <t>La portée et les principales caractéristiques des systèmes de mesure des risques.</t>
  </si>
  <si>
    <t>La manière dont le modèle d’affaires détermine le profil global de risque et interagit avec lui (par exemple, les principaux risques liés au modèle d’affaires et la manière dont chacun de ces risques est présenté et décrit dans les informations sur les risques) et la manière dont le profil de risque de la banque interagit avec la tolérance au risque approuvée par le conseil d’administration.</t>
  </si>
  <si>
    <t>Les banques doivent décrire leurs objectifs et politiques en matière de gestion des risques, plus particulièrement :</t>
  </si>
  <si>
    <t>Pages à consulter</t>
  </si>
  <si>
    <t>Informations financières supplémentaires</t>
  </si>
  <si>
    <t>Annuelle</t>
  </si>
  <si>
    <t xml:space="preserve">Troisième pilier – Exigences qualitatives </t>
  </si>
  <si>
    <t>No d’élément</t>
  </si>
  <si>
    <t>Montants inférieurs aux seuils de déduction (avant pondération des risques de 250 %)</t>
  </si>
  <si>
    <t>Risque d’exploitation</t>
  </si>
  <si>
    <t>Dont : approches fondées sur les modèles internes (AMI)</t>
  </si>
  <si>
    <t>Risque de marché</t>
  </si>
  <si>
    <t>Trésorerie et dépôts auprès d’autres institutions financières</t>
  </si>
  <si>
    <t>Risque de règlement</t>
  </si>
  <si>
    <t>Placements en actions dans les fonds d’investissement – approche fondée sur le mandat</t>
  </si>
  <si>
    <t>Ajustement de l’évaluation du crédit (AEC)</t>
  </si>
  <si>
    <t>Dont : méthode des modèles internes (MMI)</t>
  </si>
  <si>
    <t>c</t>
  </si>
  <si>
    <t>b</t>
  </si>
  <si>
    <t>Capitaux propres</t>
  </si>
  <si>
    <t>Total des fonds propres et des passifs, déduction faite de l’atténuation du risque de crédit</t>
  </si>
  <si>
    <t xml:space="preserve">           - dont : seront progressivement éliminées et ne figurent pas dans les fonds propres de T2</t>
  </si>
  <si>
    <t>Total des fonds propres et des passifs, moins les passifs exclus (ligne 2 moins ligne 3)</t>
  </si>
  <si>
    <t>Obligations relatives aux titres vendus à découvert</t>
  </si>
  <si>
    <t>Sous-groupe de la ligne 5 dont la durée résiduelle est ≥ 1 an, mais ˂ 2 ans</t>
  </si>
  <si>
    <t>Acceptations</t>
  </si>
  <si>
    <t>Sous-groupe de la ligne 5 dont la durée résiduelle est ≥ 5 ans, mais ˂ 10 ans</t>
  </si>
  <si>
    <t>Prêts aux particuliers - expositions assurées garanties par des biens immobiliers résidentiels</t>
  </si>
  <si>
    <t>Actifs d’impôt différé</t>
  </si>
  <si>
    <t>Goodwill et autres immobilisations incorporelles</t>
  </si>
  <si>
    <t>Participations dans des sociétés associées</t>
  </si>
  <si>
    <t>Immobilisations corporelles</t>
  </si>
  <si>
    <t>Engagements de clients en contrepartie d’acceptations, déduction faite de la correction de valeur</t>
  </si>
  <si>
    <t xml:space="preserve">     Compte de correction de valeur pour pertes sur créances</t>
  </si>
  <si>
    <t>Instruments financiers désignés comme étant à la juste valeur par le biais du résultat net</t>
  </si>
  <si>
    <t xml:space="preserve">     Autres</t>
  </si>
  <si>
    <t>Dont : autre IR</t>
  </si>
  <si>
    <t>Dont : IC général</t>
  </si>
  <si>
    <t>Prêts hypothécaires inversés</t>
  </si>
  <si>
    <t>Soumis au cadre du risque de marché</t>
  </si>
  <si>
    <t>Soumis au cadre de titrisation</t>
  </si>
  <si>
    <t>Soumis au cadre du risque de crédit</t>
  </si>
  <si>
    <t>Valeurs comptables d’après les états financiers publiés</t>
  </si>
  <si>
    <t>g</t>
  </si>
  <si>
    <t>f</t>
  </si>
  <si>
    <t>e</t>
  </si>
  <si>
    <t>d</t>
  </si>
  <si>
    <t>Autres écarts non catégorisés ci-dessus</t>
  </si>
  <si>
    <t>Écarts découlant des filiales déconsolidées</t>
  </si>
  <si>
    <t>Écarts découlant des expositions futures éventuelles et de la décote des sûretés</t>
  </si>
  <si>
    <t>Écarts découlant des règles de compensation différentes, autres que ceux déjà inscrits à la ligne 2</t>
  </si>
  <si>
    <t>LI2 : Principales sources d’écarts entre les valeurs comptables et réglementaires des expositions dans les états financiers</t>
  </si>
  <si>
    <t>Plafond applicable à l’inclusion de provisions dans les fonds propres de T2 selon l’approche fondée sur les notations internes</t>
  </si>
  <si>
    <t>Plafond applicable à l’inclusion de provisions dans les fonds propres de T2 selon l’approche standard</t>
  </si>
  <si>
    <t>Plafonds applicables à l’inclusion de provisions dans les fonds propres de T2</t>
  </si>
  <si>
    <t>Actifs d’impôt différé découlant de différences temporaires (déduction faite du passif d’impôt correspondant)</t>
  </si>
  <si>
    <t>Participations significatives dans les actions ordinaires d’entités financières</t>
  </si>
  <si>
    <t>Participations non significatives dans les fonds propres et autres instruments de TLAC admissibles d’autres entités financières</t>
  </si>
  <si>
    <t xml:space="preserve">Ratio cible du total des fonds propres </t>
  </si>
  <si>
    <t xml:space="preserve">Ratio cible des fonds propres de T1 </t>
  </si>
  <si>
    <t xml:space="preserve">Ratio cible des actions ordinaires et assimilées de T1 </t>
  </si>
  <si>
    <t xml:space="preserve">Actions ordinaires et assimilées de T1 disponibles pour maintenir les réserves (en pourcentage des actifs pondérés en fonction des risques) </t>
  </si>
  <si>
    <t xml:space="preserve">    dont : réserve applicable aux BISi</t>
  </si>
  <si>
    <t>67a</t>
  </si>
  <si>
    <t xml:space="preserve">    dont : réserve applicable aux BISm</t>
  </si>
  <si>
    <t xml:space="preserve">    dont : réserve contracyclique spécifique à la banque </t>
  </si>
  <si>
    <t xml:space="preserve">    dont : réserve de conservation des fonds propres</t>
  </si>
  <si>
    <t>Ratios de fonds propres</t>
  </si>
  <si>
    <t>Total des actifs pondérés en fonction des risques</t>
  </si>
  <si>
    <t>Total des fonds propres (TFP = T1 + T2)</t>
  </si>
  <si>
    <t>Fonds propres de T2 (T2)</t>
  </si>
  <si>
    <t>Total des ajustements réglementaires appliqués aux fonds propres de T2</t>
  </si>
  <si>
    <t>Autres déductions au titre des fonds propres de T2</t>
  </si>
  <si>
    <t>Participations significatives dans les fonds propres de banques, entités financières et sociétés d’assurances et autres instruments de TLAC admissibles émis par des BISm et des BISi canadiennes situées au-delà du périmètre de consolidation réglementaire</t>
  </si>
  <si>
    <t>Participations non significatives dans les autres instruments de TLAC admissibles émis par des BISm et des BISi canadiennes, à hauteur de 10 % au plus des actions ordinaires émises par l’entité : montant précédemment prévu pour le seuil de 5 %, mais qui ne remplit plus les conditions</t>
  </si>
  <si>
    <t>54a</t>
  </si>
  <si>
    <t>Participations non significatives dans les fonds propres de banques, entités financières et sociétés d’assurances et autres instruments de TLAC admissibles émis par des BISm et des BISi canadiennes situées au-delà du périmètre de consolidation réglementaire, à hauteur de 10 % au plus des actions ordinaires émises par l’entité (montant excédant le seuil de 10 %)</t>
  </si>
  <si>
    <t>Participations dans ses propres instruments de fonds propres de T2</t>
  </si>
  <si>
    <t>Fonds propres de T2 : ajustements réglementaires</t>
  </si>
  <si>
    <t>Fonds propres de T2 avant ajustements réglementaires</t>
  </si>
  <si>
    <t>Instruments de fonds propres de T2 (et CET1 et AT1 non compris aux lignes 5 ou 34) émis par des filiales et détenus par des tiers (montant autorisé dans les fonds propres de T2)</t>
  </si>
  <si>
    <t>Instruments de fonds propres émis directement qui seront progressivement éliminés des fonds propres de T2</t>
  </si>
  <si>
    <t>Instruments de fonds propres de T2 admissibles émis directement, plus les primes liées au capital</t>
  </si>
  <si>
    <t>Fonds propres de T2 : instruments et provisions</t>
  </si>
  <si>
    <t>Fonds propres de T1 (T1 = CET1 + AT1)</t>
  </si>
  <si>
    <t>Autres fonds propres de T1 (AT1)</t>
  </si>
  <si>
    <t>Total des ajustements réglementaires appliqués aux autres fonds propres de T1</t>
  </si>
  <si>
    <t>Ajustements réglementaires appliqués aux autres fonds propres de T1 en raison de l’insuffisance des fonds propres de T2 pour couvrir les déductions</t>
  </si>
  <si>
    <t>Autres déductions au titre des fonds propres de T1 déterminées par le BSIF</t>
  </si>
  <si>
    <t>Autres fonds propres de T1 : ajustements réglementaires</t>
  </si>
  <si>
    <t>Instruments de fonds propres émis directement qui seront progressivement éliminés des autres fonds propres de T1</t>
  </si>
  <si>
    <t>dont : instruments désignés comme passifs selon les normes comptables applicables</t>
  </si>
  <si>
    <t>dont : instruments désignés comme fonds propres selon les normes comptables applicables</t>
  </si>
  <si>
    <t>Autres fonds propres de T1 : instruments</t>
  </si>
  <si>
    <t>Autres ajustements</t>
  </si>
  <si>
    <t>Total des ajustements réglementaires appliqués aux actions ordinaires et assimilées de T1</t>
  </si>
  <si>
    <t>Ajustements réglementaires appliqués aux actions ordinaires et assimilées de T1 en raison de l’insuffisance des autres fonds propres de T1 et des fonds propres de T2 pour couvrir les déductions</t>
  </si>
  <si>
    <t>Autres déductions ou ajustements réglementaires au titre des CET1 déterminés par le BSIF</t>
  </si>
  <si>
    <t>dont : actifs d’impôt différé découlant de différences temporaires</t>
  </si>
  <si>
    <t>dont : participations significatives dans les actions ordinaires d’entités financières</t>
  </si>
  <si>
    <t>Montant excédant le seuil de 15 %</t>
  </si>
  <si>
    <t>Actifs d’impôt différé découlant de différences temporaires (montant excédant le seuil de 10 %, déduction faite du passif d’impôt correspondant)</t>
  </si>
  <si>
    <t>Participations croisées dans les actions ordinaires</t>
  </si>
  <si>
    <t>Participations dans ses propres actions (si elles ne sont pas déjà déduites des fonds propres versés au bilan)</t>
  </si>
  <si>
    <t>Actifs nets au titre des régimes de retraite à prestations déterminées (déduction faire du passif d’impôt correspondant)</t>
  </si>
  <si>
    <t>Profit sur vente de produits de la titrisation</t>
  </si>
  <si>
    <t>Insuffisance des provisions pour pertes attendues</t>
  </si>
  <si>
    <t>Réserve de couverture de flux de trésorerie</t>
  </si>
  <si>
    <t>Actifs d’impôt différé, compte non tenu de ceux découlant de différences temporaires (déduction faite du passif d’impôt correspondant)</t>
  </si>
  <si>
    <t>Goodwill (déduction faite du passif d’impôt correspondant)</t>
  </si>
  <si>
    <t>Ajustements de valorisation prudentiels</t>
  </si>
  <si>
    <t>Actions ordinaires émises par des filiales et détenues par des tiers (montant autorisé dans les CET1)</t>
  </si>
  <si>
    <t>Cumul des autres éléments du résultat global (et autres réserves)</t>
  </si>
  <si>
    <t>Résultats non distribués</t>
  </si>
  <si>
    <t>Actions ordinaires admissibles émises directement (et leur équivalent pour les entités qui ne sont pas constituées en sociétés par actions), plus les primes liées au capital</t>
  </si>
  <si>
    <t>Actions ordinaires et assimilées de T1 (CET1) : instruments et réserves</t>
  </si>
  <si>
    <t>ii) Dérivés négociés en bourse</t>
  </si>
  <si>
    <t>iv) Ensembles de compensation si la compensation multiproduit a été approuvée</t>
  </si>
  <si>
    <t>Dépôt de garantie initial non séparé</t>
  </si>
  <si>
    <t>Total des passifs et des capitaux propres</t>
  </si>
  <si>
    <t>Total des capitaux propres</t>
  </si>
  <si>
    <t>Participations ne donnant pas le contrôle dans des filiales</t>
  </si>
  <si>
    <t>Total des capitaux propres attribuables aux détenteurs de titres de capitaux propres de la Banque</t>
  </si>
  <si>
    <t xml:space="preserve">- dont : fonds propres de T1 admissibles </t>
  </si>
  <si>
    <t>Actions privilégiées et autres instruments de capitaux propres</t>
  </si>
  <si>
    <t>Total des capitaux propres attribuables aux actionnaires ordinaires</t>
  </si>
  <si>
    <t>-  parts exclues du calcul des fonds propres réglementaires</t>
  </si>
  <si>
    <t>Autres réserves</t>
  </si>
  <si>
    <t>- Autres</t>
  </si>
  <si>
    <t>- Réserve de couverture de flux de trésorerie</t>
  </si>
  <si>
    <t xml:space="preserve">     Cumul des autres éléments du résultat global</t>
  </si>
  <si>
    <t xml:space="preserve">     Résultats non distribués</t>
  </si>
  <si>
    <t xml:space="preserve">     Actions ordinaires</t>
  </si>
  <si>
    <t>Capitaux propres attribuables aux actionnaires ordinaires</t>
  </si>
  <si>
    <t>- parts incluses dans le calcul des CET1</t>
  </si>
  <si>
    <t>- Autres passifs</t>
  </si>
  <si>
    <t>- Autres passifs d’impôt différé</t>
  </si>
  <si>
    <t xml:space="preserve">- Immobilisations incorporelles - logiciels </t>
  </si>
  <si>
    <t>- Passifs d’impôt différé</t>
  </si>
  <si>
    <t>- Réserve de liquidités</t>
  </si>
  <si>
    <t xml:space="preserve">           - of which: are subject to phase out not included in Tier 2 capital</t>
  </si>
  <si>
    <t xml:space="preserve">           - dont : figurent dans les fonds propres de T2</t>
  </si>
  <si>
    <t>- Débentures subordonnées aux fins des exigences de fonds propres réglementaires</t>
  </si>
  <si>
    <t>- Fonds propres réglementaires - amortissement des obligations arrivant à échéance</t>
  </si>
  <si>
    <t xml:space="preserve">Obligations relatives aux titres vendus à découvert </t>
  </si>
  <si>
    <t>Sous-groupe de la ligne 5 dont la durée résiduelle est ≥ 2 ans, mais ˂ 5 ans</t>
  </si>
  <si>
    <t>Dépôts d’autres institutions financières</t>
  </si>
  <si>
    <t>- Autres dépôts d’entreprises et d’administrations publiques</t>
  </si>
  <si>
    <t>- Participation dans ses propres instruments de fonds propres de T2</t>
  </si>
  <si>
    <t>Dépôts de particuliers</t>
  </si>
  <si>
    <t>Passifs</t>
  </si>
  <si>
    <t>- Autres actifs</t>
  </si>
  <si>
    <t>- Actifs au titre des régimes de retraite à prestations déterminées</t>
  </si>
  <si>
    <t xml:space="preserve">       Autres actifs</t>
  </si>
  <si>
    <t>- Actifs d’impôt différé non déduits des fonds propres réglementaires</t>
  </si>
  <si>
    <t>- Actifs d’impôt différé qui sont tributaires de la rentabilité future</t>
  </si>
  <si>
    <t>- Actifs d’impôt différé découlant de différences temporaires dépassant _x000D_
  le seuil réglementaire</t>
  </si>
  <si>
    <t xml:space="preserve">      Actifs d’impôt différé</t>
  </si>
  <si>
    <t>- Immobilisations incorporelles (compte non tenu des logiciels)</t>
  </si>
  <si>
    <t>- Goodwill attribué au titre des participations significatives</t>
  </si>
  <si>
    <t>- Goodwill</t>
  </si>
  <si>
    <t>- Participations significatives dans d’autres institutions financières, y compris les filiales déconsolidées respectant le seuil réglementaire</t>
  </si>
  <si>
    <t>- Participations significatives dans d’autres institutions financières, y compris les filiales déconsolidées dépassant le seuil réglementaire de 15 %</t>
  </si>
  <si>
    <t>- Participations significatives dans d’autres institutions financières, y compris les filiales déconsolidées dépassant le seuil réglementaire de 10 %</t>
  </si>
  <si>
    <t>- Provision générale comprise dans les fonds propres de T2</t>
  </si>
  <si>
    <t>Total - Autres</t>
  </si>
  <si>
    <t xml:space="preserve">  </t>
  </si>
  <si>
    <t xml:space="preserve">    Prêts aux entreprises et aux administrations publiques</t>
  </si>
  <si>
    <t xml:space="preserve">    Prêts personnels</t>
  </si>
  <si>
    <t xml:space="preserve">    Prêts hypothécaires à l’habitation</t>
  </si>
  <si>
    <t xml:space="preserve">        - Autres titres</t>
  </si>
  <si>
    <t xml:space="preserve">        - Participations significatives dans les autres fonds propres de T1 _x000D_
           et dans d’autres institutions financières comprises dans les fonds propres réglementaires</t>
  </si>
  <si>
    <t xml:space="preserve">     Autres </t>
  </si>
  <si>
    <t xml:space="preserve">       - Autres titres détenus à des fins de transaction</t>
  </si>
  <si>
    <t xml:space="preserve">       - Participations dans ses propres actions</t>
  </si>
  <si>
    <t>Actifs</t>
  </si>
  <si>
    <t>Renvoi à la définition des composantes des fonds propres</t>
  </si>
  <si>
    <t>Dont : réserve applicable aux BISi/BISm</t>
  </si>
  <si>
    <t>Dont : réserve contracyclique spécifique à la banque</t>
  </si>
  <si>
    <t>Dont : réserve de conservation des fonds propres</t>
  </si>
  <si>
    <t>CET1 (en pourcentage des actifs pondérés en fonction des risques) disponible après satisfaction des exigences minimales de fonds propres et de TLAC du groupe de résolution</t>
  </si>
  <si>
    <t>TLAC (en pourcentage de l’exposition aux fins du levier)</t>
  </si>
  <si>
    <t>Ratios et réserves de TLAC</t>
  </si>
  <si>
    <t>Mesure de l’exposition aux fins du levier</t>
  </si>
  <si>
    <t>Total des actifs pondérés en fonction des risques ajusté selon la manière autorisée par le régime TLAC</t>
  </si>
  <si>
    <t>Autres ajustements de TLAC</t>
  </si>
  <si>
    <t>Éléments de TLAC non liés aux fonds propres réglementaires : ajustements</t>
  </si>
  <si>
    <t>Éléments de TLAC non liés aux fonds propres réglementaires</t>
  </si>
  <si>
    <t>TLAC liée aux fonds propres réglementaires</t>
  </si>
  <si>
    <t xml:space="preserve">Actions ordinaires_x000D_
Valeur comptable_x000D_
</t>
  </si>
  <si>
    <t>Fraction amortie des instruments de T2 quand la durée de vie résiduelle dépasse 1 an</t>
  </si>
  <si>
    <t>Éléments de TLAC liés aux fonds propres réglementaires et ajustements</t>
  </si>
  <si>
    <t>Titres de créance</t>
  </si>
  <si>
    <t>Catégories d’actifs</t>
  </si>
  <si>
    <t>Montant au bilan</t>
  </si>
  <si>
    <t>Montant hors bilan</t>
  </si>
  <si>
    <t>APR</t>
  </si>
  <si>
    <t>Densité des APR</t>
  </si>
  <si>
    <t>Prêts garantis par des biens immobiliers</t>
  </si>
  <si>
    <t>Pondération en fonction des risques</t>
  </si>
  <si>
    <t>6 _x000D_
(rang le plus élevé)</t>
  </si>
  <si>
    <t>Somme de 1 à 6</t>
  </si>
  <si>
    <t>Rang du créancier</t>
  </si>
  <si>
    <t>Mesure de l’exposition aux fins du ratio de levier</t>
  </si>
  <si>
    <t>Total des actifs consolidés figurant dans les états financiers publiés</t>
  </si>
  <si>
    <t>Ratio de levier de Bâle III</t>
  </si>
  <si>
    <t>Ratio de levier</t>
  </si>
  <si>
    <t>Total des expositions (somme des lignes 5, 11, 16 et 19)</t>
  </si>
  <si>
    <t>Fonds propres de T1</t>
  </si>
  <si>
    <t>Éléments hors bilan (somme des lignes 17 et 18)</t>
  </si>
  <si>
    <t>Expositions sur éléments hors bilan à leur montant notionnel brut</t>
  </si>
  <si>
    <t>Autres expositions sur éléments hors bilan</t>
  </si>
  <si>
    <t>Total des expositions sur cessions temporaires de titres (somme des lignes 12 à 15)</t>
  </si>
  <si>
    <t>Expositions sur transactions dans lesquelles la banque opère en tant qu’agent</t>
  </si>
  <si>
    <t>Actifs bruts associés aux SFT (sans compensation), après ajustements en cas de transactions comptabilisées comme des ventes</t>
  </si>
  <si>
    <t>Expositions sur cessions temporaires de titres</t>
  </si>
  <si>
    <t>Total des expositions sur dérivés (somme des lignes 6 à 10)</t>
  </si>
  <si>
    <t>(Compensation des notionnels effectifs ajustés et déduction des majorations sur dérivés de crédit vendus)</t>
  </si>
  <si>
    <t>Montant notionnel effectif ajusté des dérivés de crédit vendus</t>
  </si>
  <si>
    <t>(Volet contrepartie centrale exempté sur les expositions de transaction compensées par les clients)</t>
  </si>
  <si>
    <t>Expositions sur dérivés</t>
  </si>
  <si>
    <t>(Actifs déduits aux fins du calcul des fonds propres de T1 de Bâle III)</t>
  </si>
  <si>
    <t>(Déduction des actifs à recevoir au titre de la fraction liquide de la marge de variation fournie dans les transactions sur dérivés)</t>
  </si>
  <si>
    <t>APR et densité des APR</t>
  </si>
  <si>
    <t>Expositions non défaillantes</t>
  </si>
  <si>
    <t>Valeurs nettes (a+b-c)</t>
  </si>
  <si>
    <t>Expositions garanties par des dérivés de crédit</t>
  </si>
  <si>
    <t>b1</t>
  </si>
  <si>
    <t xml:space="preserve">ICFV </t>
  </si>
  <si>
    <t xml:space="preserve">  Catégories </t>
  </si>
  <si>
    <t>Expositions sur actions cotées en bourse</t>
  </si>
  <si>
    <t>Emprunteurs souverains et banques centrales</t>
  </si>
  <si>
    <t>Pérou</t>
  </si>
  <si>
    <t>Organismes publics (OP)</t>
  </si>
  <si>
    <t>Obligations sécurisées</t>
  </si>
  <si>
    <t>Profil faible</t>
  </si>
  <si>
    <t>Dont : financement spécialisé</t>
  </si>
  <si>
    <t>Dette subordonnée, actions et autres fonds propres</t>
  </si>
  <si>
    <t>Dont : IR général</t>
  </si>
  <si>
    <t>Fourchette de PD</t>
  </si>
  <si>
    <t>Expositions au bilan brutes initiales</t>
  </si>
  <si>
    <t>Expositions hors bilan avant prise en compte des FCEC</t>
  </si>
  <si>
    <t xml:space="preserve"> FCEC moyens</t>
  </si>
  <si>
    <t>Défaut</t>
  </si>
  <si>
    <t>Banques multilatérales de développement (BMD)</t>
  </si>
  <si>
    <t>j</t>
  </si>
  <si>
    <t>i</t>
  </si>
  <si>
    <t>h</t>
  </si>
  <si>
    <t>Portefeuilles réglementaires de prêts aux particuliers</t>
  </si>
  <si>
    <t xml:space="preserve">Pertes attendues </t>
  </si>
  <si>
    <t>FP</t>
  </si>
  <si>
    <t>FO</t>
  </si>
  <si>
    <t>Juste valeur de la sûreté reçue</t>
  </si>
  <si>
    <t>Juste valeur de la sûreté constituée</t>
  </si>
  <si>
    <t>Dette souveraine locale</t>
  </si>
  <si>
    <t>Autres dettes souveraines</t>
  </si>
  <si>
    <t>Dette publique</t>
  </si>
  <si>
    <t>Titres de capitaux propres</t>
  </si>
  <si>
    <t>Autres sûretés</t>
  </si>
  <si>
    <t>Justes valeurs</t>
  </si>
  <si>
    <t>Bon profil</t>
  </si>
  <si>
    <t xml:space="preserve">Profil satisfaisant </t>
  </si>
  <si>
    <t>l</t>
  </si>
  <si>
    <t>k</t>
  </si>
  <si>
    <t>Juste valeur négative (passif)</t>
  </si>
  <si>
    <t>FPB</t>
  </si>
  <si>
    <t>IDR</t>
  </si>
  <si>
    <t xml:space="preserve">PA </t>
  </si>
  <si>
    <t>Très bon profil</t>
  </si>
  <si>
    <t>Créances achetées – approche NI avancée</t>
  </si>
  <si>
    <t>Créances achetées – approche NI fondation</t>
  </si>
  <si>
    <t>Actions – approche NI avancée</t>
  </si>
  <si>
    <t>Actions – approche NI fondation</t>
  </si>
  <si>
    <t xml:space="preserve">Catégories réglementaires </t>
  </si>
  <si>
    <t>Prêts aux particuliers – PME</t>
  </si>
  <si>
    <t>Expositions sur les prêts hypothécaires à l’habitation aux particuliers</t>
  </si>
  <si>
    <t>Financement spécialisé – approche NI avancée</t>
  </si>
  <si>
    <t>Financement spécialisé – approche NI fondation</t>
  </si>
  <si>
    <t>Sociétés – approche NI avancée</t>
  </si>
  <si>
    <t>Sociétés – approche NI fondation</t>
  </si>
  <si>
    <t>Autres banques – approche NI avancée</t>
  </si>
  <si>
    <t>Autres banques – approche NI fondation</t>
  </si>
  <si>
    <t>Emprunteurs souverains – approche NI avancée</t>
  </si>
  <si>
    <t>Emprunteurs souverains – approche NI fondation</t>
  </si>
  <si>
    <t xml:space="preserve">Montant au bilan </t>
  </si>
  <si>
    <t xml:space="preserve">Montant hors bilan </t>
  </si>
  <si>
    <t xml:space="preserve">Montant de l’exposition </t>
  </si>
  <si>
    <t xml:space="preserve">APR </t>
  </si>
  <si>
    <t>Actifs pondérés en fonction du risque de marché à la clôture du trimestre</t>
  </si>
  <si>
    <t>De gros (total)</t>
  </si>
  <si>
    <t xml:space="preserve">Autres que ICFV </t>
  </si>
  <si>
    <t>VaR pour les cessions temporaires de titres</t>
  </si>
  <si>
    <t>-</t>
  </si>
  <si>
    <t>Entreprises de négociation de titres</t>
  </si>
  <si>
    <t>EPAE</t>
  </si>
  <si>
    <t>Exposition future éventuelle</t>
  </si>
  <si>
    <t>Coût de remplacement</t>
  </si>
  <si>
    <t>Total des portefeuilles soumis à l’exigence AEC</t>
  </si>
  <si>
    <t>Total des portefeuilles soumis à l’exigence AEC standard</t>
  </si>
  <si>
    <t>i) Composante VaR (y compris multiplicateur x 3)</t>
  </si>
  <si>
    <t>Total des portefeuilles soumis à l’exigence AEC avancée</t>
  </si>
  <si>
    <t>Juste valeur positive (actif)</t>
  </si>
  <si>
    <t>iii) Cessions temporaires de titres</t>
  </si>
  <si>
    <t>Dépôt de garantie initial séparé</t>
  </si>
  <si>
    <t>Portefeuille réglementaire</t>
  </si>
  <si>
    <t>Nombre de débiteurs</t>
  </si>
  <si>
    <t>Montants notionnels</t>
  </si>
  <si>
    <t>Swaps de défaut de crédit</t>
  </si>
  <si>
    <t>Swaps sur rendement total</t>
  </si>
  <si>
    <t>Options de crédit</t>
  </si>
  <si>
    <t>Autres dérivés de crédit</t>
  </si>
  <si>
    <t>Total des montants notionnels</t>
  </si>
  <si>
    <t>Sûretés utilisées pour les transactions sur dérivés</t>
  </si>
  <si>
    <t>Autres expositions sur la clientèle de gros</t>
  </si>
  <si>
    <t>Retitrisation</t>
  </si>
  <si>
    <t>Prêts aux particuliers (total)</t>
  </si>
  <si>
    <t>Protection vendue</t>
  </si>
  <si>
    <t>Protection achetée</t>
  </si>
  <si>
    <t>Contributions aux fonds de garantie préfinancées</t>
  </si>
  <si>
    <t xml:space="preserve">     – Dont :</t>
  </si>
  <si>
    <t>Titres adossés à des actifs diversifiés</t>
  </si>
  <si>
    <t>Prêts-auto/locations de gros</t>
  </si>
  <si>
    <t>Contributions aux fonds de garantie non financées</t>
  </si>
  <si>
    <t>Banque agissant comme émetteur</t>
  </si>
  <si>
    <t>Classiques</t>
  </si>
  <si>
    <t>Synthétiques</t>
  </si>
  <si>
    <t>Créances clients</t>
  </si>
  <si>
    <t>Prêts-auto/locations</t>
  </si>
  <si>
    <t>i) Dérivés de gré à gré</t>
  </si>
  <si>
    <t>Exigence de fonds propres après plafonnement</t>
  </si>
  <si>
    <t>≤ 20 %</t>
  </si>
  <si>
    <t>&gt; 20 % à 50 %</t>
  </si>
  <si>
    <t>&gt; 50 % à 100 %</t>
  </si>
  <si>
    <t>Titrisation classique</t>
  </si>
  <si>
    <t>Titrisation synthétique</t>
  </si>
  <si>
    <t>Solde de clôture</t>
  </si>
  <si>
    <t>Rachat de fonds propres (admissibles et non admissibles)</t>
  </si>
  <si>
    <t>Retrait progressif des fonds propres non admissibles</t>
  </si>
  <si>
    <t xml:space="preserve">  Risque de crédit</t>
  </si>
  <si>
    <t xml:space="preserve">  Risque de marché</t>
  </si>
  <si>
    <t xml:space="preserve">  Risque d’exploitation</t>
  </si>
  <si>
    <t>&gt;100 % à ˂ 1 250 %</t>
  </si>
  <si>
    <t>q</t>
  </si>
  <si>
    <t>p</t>
  </si>
  <si>
    <t>o</t>
  </si>
  <si>
    <t>n</t>
  </si>
  <si>
    <t>m</t>
  </si>
  <si>
    <t xml:space="preserve">&gt; 100 % à &lt; 1250 % _x000D_
 </t>
  </si>
  <si>
    <t>Total des fonds propres réglementaires</t>
  </si>
  <si>
    <t>Services bancaires et marchés mondiaux</t>
  </si>
  <si>
    <t>Autres, y compris les ajustements réglementaires et les ajustements transitoires (FPUNV)</t>
  </si>
  <si>
    <t>Ajustements au titre de l’amortissement</t>
  </si>
  <si>
    <t>Gestion de patrimoine mondiale</t>
  </si>
  <si>
    <t>Composé de :</t>
  </si>
  <si>
    <t xml:space="preserve">Fonds propres de T2 </t>
  </si>
  <si>
    <t>Total des fonds propres de T1</t>
  </si>
  <si>
    <t>Autres fonds propres, y compris les ajustements réglementaires et les dispositions transitoires (FPUNV)</t>
  </si>
  <si>
    <t>À l’échelle de la Banque</t>
  </si>
  <si>
    <t>Autres fonds propres de T1</t>
  </si>
  <si>
    <t xml:space="preserve">Autres </t>
  </si>
  <si>
    <t>Déductions liées à un seuil</t>
  </si>
  <si>
    <r>
      <t xml:space="preserve">IFRS 15 (2019) </t>
    </r>
    <r>
      <rPr>
        <vertAlign val="superscript"/>
        <sz val="10"/>
        <rFont val="Calibri"/>
        <family val="2"/>
        <scheme val="minor"/>
      </rPr>
      <t>(1)</t>
    </r>
  </si>
  <si>
    <t xml:space="preserve">Actifs d’impôt différé qui sont tributaires de la probabilité future </t>
  </si>
  <si>
    <t xml:space="preserve">Autres, y compris les ajustements réglementaires et les dispositions transitoires </t>
  </si>
  <si>
    <t>Avantages du personnel</t>
  </si>
  <si>
    <t>Titres de créance et de capitaux propres à la juste valeur par le biais des AERG</t>
  </si>
  <si>
    <t>Écarts de conversion</t>
  </si>
  <si>
    <t>Ajustement transitoire visant les PCA</t>
  </si>
  <si>
    <t>Actions émises</t>
  </si>
  <si>
    <t>Dividendes versés aux détenteurs de titres de capitaux propres de la Banque</t>
  </si>
  <si>
    <t>Bénéfice net attribuable aux détenteurs de titres de capitaux propres de la Banque</t>
  </si>
  <si>
    <t>Solde d’ouverture</t>
  </si>
  <si>
    <t>Actions ordinaires et assimilées de T1</t>
  </si>
  <si>
    <t>RATIOS DE FONDS PROPRES RÉGLEMENTAIRES (%)</t>
  </si>
  <si>
    <t>Total du risque de crédit après le facteur scalaire de l’approche NI avancée</t>
  </si>
  <si>
    <t>Total du risque de crédit avant le facteur scalaire de l’approche NI avancée</t>
  </si>
  <si>
    <t>Instruments dérivés</t>
  </si>
  <si>
    <t>Instruments de crédit indirect</t>
  </si>
  <si>
    <t xml:space="preserve">Actifs hors bilan </t>
  </si>
  <si>
    <t>Plus de 5 ans</t>
  </si>
  <si>
    <t xml:space="preserve">  - Prêts autres qu’aux particuliers</t>
  </si>
  <si>
    <t xml:space="preserve">Prêts </t>
  </si>
  <si>
    <t>Prêts hypothécaires à l’habitation</t>
  </si>
  <si>
    <t>Titres</t>
  </si>
  <si>
    <t>Liquidités</t>
  </si>
  <si>
    <t>Actifs au bilan</t>
  </si>
  <si>
    <t>(en milliards de dollars)</t>
  </si>
  <si>
    <t>Actifs pondérés en fonction du risque d’exploitation à la clôture du trimestre</t>
  </si>
  <si>
    <t>Hausse des revenus</t>
  </si>
  <si>
    <t>Actifs pondérés en fonction des risques (APR)</t>
  </si>
  <si>
    <t>Actifs pondérés en fonction du risque d’exploitation à l’ouverture du trimestre</t>
  </si>
  <si>
    <t>Acquisitions et cessions</t>
  </si>
  <si>
    <t>Actifs pondérés en fonction du risque de crédit à la clôture du trimestre</t>
  </si>
  <si>
    <t xml:space="preserve">Fluctuations des taux de change </t>
  </si>
  <si>
    <t>Actifs pondérés en fonction du risque de crédit à l’ouverture du trimestre</t>
  </si>
  <si>
    <t>Dont : _x000D_
risque de contrepartie</t>
  </si>
  <si>
    <t xml:space="preserve">Opérations internationales </t>
  </si>
  <si>
    <t>Risque de crédit</t>
  </si>
  <si>
    <t>- %</t>
  </si>
  <si>
    <t xml:space="preserve">Exposition en cas de défaut </t>
  </si>
  <si>
    <t>États-Unis</t>
  </si>
  <si>
    <t>Chili</t>
  </si>
  <si>
    <t>Mexique</t>
  </si>
  <si>
    <t>Colombie</t>
  </si>
  <si>
    <t>Autres pays</t>
  </si>
  <si>
    <t>Antilles</t>
  </si>
  <si>
    <t>Autres pays d’Amérique latine</t>
  </si>
  <si>
    <t>Europe</t>
  </si>
  <si>
    <t>Canada</t>
  </si>
  <si>
    <t>Moins de 1 an</t>
  </si>
  <si>
    <t xml:space="preserve">Montants non prélevés </t>
  </si>
  <si>
    <t>Taux de perte attendu</t>
  </si>
  <si>
    <t>PCD réelle_x000D_
%</t>
  </si>
  <si>
    <t>1 an à 5 ans</t>
  </si>
  <si>
    <t xml:space="preserve">   Autres prêts aux particuliers</t>
  </si>
  <si>
    <t xml:space="preserve">   Prêts garantis par des biens immobiliers</t>
  </si>
  <si>
    <t xml:space="preserve">   Autres banques</t>
  </si>
  <si>
    <t xml:space="preserve">   Emprunteurs souverains</t>
  </si>
  <si>
    <t>%</t>
  </si>
  <si>
    <t>PCD estimée moyenne_x000D_
%</t>
  </si>
  <si>
    <t>Montant notionnel</t>
  </si>
  <si>
    <t>Expositions renouvelables admissibles envers les prêts aux particuliers</t>
  </si>
  <si>
    <t xml:space="preserve">    Marges de crédit garanties</t>
  </si>
  <si>
    <t xml:space="preserve">       Prêts hypothécaires non assurés</t>
  </si>
  <si>
    <t xml:space="preserve">   Prêts hypothécaires à l’habitation</t>
  </si>
  <si>
    <t>Prêts immobiliers résidentiels garantis</t>
  </si>
  <si>
    <t>Montant exposé au risque de crédit</t>
  </si>
  <si>
    <t>Crédit</t>
  </si>
  <si>
    <t>Autres contrats dérivés</t>
  </si>
  <si>
    <t>Swaps</t>
  </si>
  <si>
    <t>Contrats à terme et contrats à terme de gré à gré</t>
  </si>
  <si>
    <t>Contrats de change</t>
  </si>
  <si>
    <t>Contrats à terme standardisés et de garantie de taux</t>
  </si>
  <si>
    <t>Contrats de taux d’intérêt</t>
  </si>
  <si>
    <t>Options achetées</t>
  </si>
  <si>
    <t>Options vendues</t>
  </si>
  <si>
    <t>Types de contrats</t>
  </si>
  <si>
    <t>``</t>
  </si>
  <si>
    <t>Exigence de fonds propres incrémentale</t>
  </si>
  <si>
    <t>VaR à l’échelle de la Banque</t>
  </si>
  <si>
    <t>Risque de corrélation défavorable (RCD) particulier</t>
  </si>
  <si>
    <t>Plancher de fonds propres réglementaires</t>
  </si>
  <si>
    <t xml:space="preserve">Effets remplaçant directement des instruments de crédit tels que les lettres de crédit et de garantie, les lettres de crédit commercial et les lettres et garanties de bonne exécution. </t>
  </si>
  <si>
    <t>Autres éléments hors bilan</t>
  </si>
  <si>
    <t>Contrats dérivés (p. ex., contrats à terme standardisés et options) qui sont négociés sur un marché à terme organisé. Parmi ceux-ci, on retrouve les contrats à terme standardisés (position acheteur et position vendeur), les options achetées et les options vendues.</t>
  </si>
  <si>
    <t>Dérivés négociés en bourse</t>
  </si>
  <si>
    <t>Contrats dérivés négociés de gré à gré.</t>
  </si>
  <si>
    <t>Dérivés de gré à gré</t>
  </si>
  <si>
    <t>Prises en pension, mises en pension et prêts et emprunts de titres.</t>
  </si>
  <si>
    <t xml:space="preserve">Opérations de pension sur titres_x000D_
</t>
  </si>
  <si>
    <t>Tranche non utilisée des marges de crédit consenties.</t>
  </si>
  <si>
    <t>Cartes de crédit et marges de crédit non garanties consenties à des particuliers.</t>
  </si>
  <si>
    <t>Marges de crédit personnelles renouvelables garanties par un privilège de premier rang sur des biens immobiliers résidentiels.</t>
  </si>
  <si>
    <t>Prêts à des particuliers sur des biens immobiliers résidentiels (quatre unités ou moins).</t>
  </si>
  <si>
    <t xml:space="preserve">Prêts hypothécaires à l’habitation_x000D_
  </t>
  </si>
  <si>
    <t>Titrisation</t>
  </si>
  <si>
    <t>Expositions non liées aux particuliers</t>
  </si>
  <si>
    <t>Correspond à la gravité de la perte sur une facilité dans l’éventualité où l’emprunteur se trouve en situation de défaut, exprimée en pourcentage de l’exposition en cas de défaut.</t>
  </si>
  <si>
    <t>Perte en cas de défaut (PCD)</t>
  </si>
  <si>
    <t>Correspond à la probabilité, exprimée en pourcentage, que l’emprunteur se trouve en situation de défaut dans un horizon de un an.</t>
  </si>
  <si>
    <t>Probabilité de défaut (PD)</t>
  </si>
  <si>
    <t>Exposition en cas de défaut (ECD)</t>
  </si>
  <si>
    <t>Paramètres du risque de crédit</t>
  </si>
  <si>
    <t>Cadre du risque de crédit</t>
  </si>
  <si>
    <t>Cadre de titrisation</t>
  </si>
  <si>
    <t>Cadre du risque de marché</t>
  </si>
  <si>
    <t>1 _x000D_
(rang le plus bas)</t>
  </si>
  <si>
    <t>Titrisations</t>
  </si>
  <si>
    <t>VaR ayant subi une simulation de crise à l’échelle de la Banque</t>
  </si>
  <si>
    <t>Tous les autres prêts personnels, y compris les prêts aux petites entreprises traités comme d’autres prêts aux particuliers en vertu des exigences réglementaires en matière d’information.</t>
  </si>
  <si>
    <t xml:space="preserve">  - Prêts aux particuliers</t>
  </si>
  <si>
    <t xml:space="preserve">Dont : _x000D_
risque de contrepartie </t>
  </si>
  <si>
    <t xml:space="preserve">Réseau canadien </t>
  </si>
  <si>
    <t xml:space="preserve">Acquisitions et cessions </t>
  </si>
  <si>
    <t>170, 176</t>
  </si>
  <si>
    <t>176, 216</t>
  </si>
  <si>
    <t>u</t>
  </si>
  <si>
    <t>72-75</t>
  </si>
  <si>
    <t>72-76, 87</t>
  </si>
  <si>
    <t>72-74</t>
  </si>
  <si>
    <t>63-64</t>
  </si>
  <si>
    <t>63-66</t>
  </si>
  <si>
    <t>71-74</t>
  </si>
  <si>
    <t>67-69</t>
  </si>
  <si>
    <t>72, 76-75, 80-85</t>
  </si>
  <si>
    <t>72-73, 82-85</t>
  </si>
  <si>
    <t>72-75, 82-85</t>
  </si>
  <si>
    <t>82-84</t>
  </si>
  <si>
    <t>63-66, 77, 80-82</t>
  </si>
  <si>
    <t>73-74, 81-84</t>
  </si>
  <si>
    <t>74-76, 81-84</t>
  </si>
  <si>
    <t>83-84</t>
  </si>
  <si>
    <t>74-76, 92-94, 97</t>
  </si>
  <si>
    <t>72-76, 77-82, 80-84, 92-94</t>
  </si>
  <si>
    <t>74-77, 80, 89-91</t>
  </si>
  <si>
    <t>76, 82-84, 88-89</t>
  </si>
  <si>
    <t>91-94</t>
  </si>
  <si>
    <t>72-109</t>
  </si>
  <si>
    <t>72-77, 80-83, 92-94, 108-109</t>
  </si>
  <si>
    <t>77-83, 111-112</t>
  </si>
  <si>
    <t>111-112</t>
  </si>
  <si>
    <t>117, 122</t>
  </si>
  <si>
    <t>104, 122</t>
  </si>
  <si>
    <t>67-69, 112</t>
  </si>
  <si>
    <t>155-157</t>
  </si>
  <si>
    <t>151-152, 172-176</t>
  </si>
  <si>
    <t>172-173</t>
  </si>
  <si>
    <t>175-176</t>
  </si>
  <si>
    <t>152-153, 172-173</t>
  </si>
  <si>
    <t>155-157, 194</t>
  </si>
  <si>
    <t>196-197</t>
  </si>
  <si>
    <t>223-224, 228</t>
  </si>
  <si>
    <t>166-171, 223-224</t>
  </si>
  <si>
    <t>223-226</t>
  </si>
  <si>
    <t>Rebecca Hoang - rebecca.hoang@scotiabank.com</t>
  </si>
  <si>
    <t>Actions ordinaires et assimilées de T1 (CET1)</t>
  </si>
  <si>
    <t>Total des passifs</t>
  </si>
  <si>
    <t>Autres passifs</t>
  </si>
  <si>
    <t>Informations quantitatives</t>
  </si>
  <si>
    <t>Total pour l’approche NI avancée</t>
  </si>
  <si>
    <t>dont : instruments émis par des filiales et qui seront progressivement éliminés</t>
  </si>
  <si>
    <t>f)</t>
  </si>
  <si>
    <t>e)</t>
  </si>
  <si>
    <t>Total pour l’approche standard</t>
  </si>
  <si>
    <t>Conformément à la mise en œuvre des recommandations pour une évaluation prudente (voir [NFP 2023, chapitre 9, section 9.4]), les BISi doivent décrire les systèmes et les contrôles permettant de garantir que les estimations en matière d’évaluation sont prudentes et fiables. Les informations fournies doivent comprendre :</t>
  </si>
  <si>
    <t>Autres expositions sur les prêts aux particuliers</t>
  </si>
  <si>
    <t>Prêts renouvelables aux particuliers admissibles</t>
  </si>
  <si>
    <t>Banques multilatérales de développement</t>
  </si>
  <si>
    <t>Of which: securities firms and other financial institutions</t>
  </si>
  <si>
    <t>Dont : entreprises de négociation de titres et autres institutions financières</t>
  </si>
  <si>
    <t>Prêts aux particuliers - expositions non assurées garanties par des biens immobiliers résidentiels</t>
  </si>
  <si>
    <t>Prêts aux particuliers</t>
  </si>
  <si>
    <t>Total partiel</t>
  </si>
  <si>
    <t>100,00 (défaut)</t>
  </si>
  <si>
    <t>10,00 à ˂ 100,00</t>
  </si>
  <si>
    <t>2,50 à ˂ 10,00</t>
  </si>
  <si>
    <t>0,75 à ˂ 2,50</t>
  </si>
  <si>
    <t>0,50 à ˂ 0,75</t>
  </si>
  <si>
    <t>Of which: land acquisition, development and construction</t>
  </si>
  <si>
    <t>0,25 à ˂ 0,50</t>
  </si>
  <si>
    <t>0,15 à ˂ 0,25</t>
  </si>
  <si>
    <t>0,00 à ˂ 0,15</t>
  </si>
  <si>
    <t>ad</t>
  </si>
  <si>
    <t>r</t>
  </si>
  <si>
    <t>s</t>
  </si>
  <si>
    <t>t</t>
  </si>
  <si>
    <t>v</t>
  </si>
  <si>
    <t>w</t>
  </si>
  <si>
    <t>x</t>
  </si>
  <si>
    <t>y</t>
  </si>
  <si>
    <t>z</t>
  </si>
  <si>
    <t>aa</t>
  </si>
  <si>
    <t>ab</t>
  </si>
  <si>
    <t>ac</t>
  </si>
  <si>
    <t xml:space="preserve">Banques multilatérales de développement </t>
  </si>
  <si>
    <t>Dont : entreprises de négociation de titres et autres institutions financières auxquelles le même traitement que celui pour les banques est appliqué</t>
  </si>
  <si>
    <t>Dont : entreprises de négociation de titres et autres institutions financières auxquelles le même traitement que celui pour les sociétés est appliqué</t>
  </si>
  <si>
    <t>Expositions en situation de défaut</t>
  </si>
  <si>
    <t xml:space="preserve">   Dont : financement spécialisé</t>
  </si>
  <si>
    <t>Entreprises de négociation de titres et autres institutions financières auxquelles le même traitement que celui pour les sociétés est appliqué</t>
  </si>
  <si>
    <t>Autres entreprises de négociation de titres auxquelles le même traitement que celui pour les banques est appliqué – approche NI fondation</t>
  </si>
  <si>
    <t>Autres entreprises de négociation de titres auxquelles le même traitement que celui pour les banques est appliqué – approche NI avancée</t>
  </si>
  <si>
    <t xml:space="preserve">Vue d’ensemble – Mise en œuvre de Bâle III révisé </t>
  </si>
  <si>
    <t>Vue d’ensemble (suite)</t>
  </si>
  <si>
    <t>Fréquence</t>
  </si>
  <si>
    <t>Vue d’ensemble</t>
  </si>
  <si>
    <t>Trimestrielle</t>
  </si>
  <si>
    <t>Sommaire des exigences qualitatives – troisième pilier (renvoi)</t>
  </si>
  <si>
    <t>Actifs pondérés en fonction des risques attribuables aux activités de la Banque</t>
  </si>
  <si>
    <t>Pertes de crédit selon l’approche NI avancée</t>
  </si>
  <si>
    <t>(en millions de dollars)</t>
  </si>
  <si>
    <t>Actions ordinaires et assimilées de T1 (en pourcentage des actifs pondérés en fonction des risques)</t>
  </si>
  <si>
    <t>Fonds propres de T1 (en pourcentage des actifs pondérés en fonction des risques)</t>
  </si>
  <si>
    <t>Total des fonds propres (en pourcentage des actifs pondérés en fonction des risques)</t>
  </si>
  <si>
    <t>s. o.</t>
  </si>
  <si>
    <t>Type d’exposition</t>
  </si>
  <si>
    <t>Prêts autres qu’aux particuliers</t>
  </si>
  <si>
    <t>Sociétés</t>
  </si>
  <si>
    <t>Autres banques</t>
  </si>
  <si>
    <t>Emprunteurs souverains</t>
  </si>
  <si>
    <t>Marges de crédit garanties</t>
  </si>
  <si>
    <t>Actifs pondérés en fonction des risques utilisés pour le calcul des ratios des actions ordinaires et assimilées de T1, des fonds propres de T1 et du total des fonds propres.</t>
  </si>
  <si>
    <t>Montants non prélevés</t>
  </si>
  <si>
    <t>Risque de contrepartie</t>
  </si>
  <si>
    <t>Autres</t>
  </si>
  <si>
    <t>Total des prêts autres qu’aux particuliers</t>
  </si>
  <si>
    <t>Total des prêts aux particuliers</t>
  </si>
  <si>
    <r>
      <t>Actions ordinaires et assimilées de T1</t>
    </r>
    <r>
      <rPr>
        <b/>
        <vertAlign val="superscript"/>
        <sz val="10"/>
        <rFont val="Calibri"/>
        <family val="2"/>
        <scheme val="minor"/>
      </rPr>
      <t xml:space="preserve">1) </t>
    </r>
  </si>
  <si>
    <r>
      <t>Fonds propres de T1</t>
    </r>
    <r>
      <rPr>
        <b/>
        <vertAlign val="superscript"/>
        <sz val="10"/>
        <rFont val="Calibri"/>
        <family val="2"/>
        <scheme val="minor"/>
      </rPr>
      <t>1)</t>
    </r>
  </si>
  <si>
    <r>
      <t>Total des fonds propres</t>
    </r>
    <r>
      <rPr>
        <b/>
        <vertAlign val="superscript"/>
        <sz val="10"/>
        <rFont val="Calibri"/>
        <family val="2"/>
        <scheme val="minor"/>
      </rPr>
      <t xml:space="preserve">1) </t>
    </r>
  </si>
  <si>
    <r>
      <t>Capacité totale d’absorption des pertes (TLAC)</t>
    </r>
    <r>
      <rPr>
        <b/>
        <vertAlign val="superscript"/>
        <sz val="10"/>
        <rFont val="Calibri"/>
        <family val="2"/>
        <scheme val="minor"/>
      </rPr>
      <t>2)</t>
    </r>
  </si>
  <si>
    <r>
      <t>Actifs pondérés en fonction des risques</t>
    </r>
    <r>
      <rPr>
        <b/>
        <vertAlign val="superscript"/>
        <sz val="10"/>
        <color theme="1"/>
        <rFont val="Calibri"/>
        <family val="2"/>
        <scheme val="minor"/>
      </rPr>
      <t>1)</t>
    </r>
  </si>
  <si>
    <t>1)</t>
  </si>
  <si>
    <r>
      <rPr>
        <sz val="9"/>
        <rFont val="Calibri"/>
        <family val="2"/>
        <scheme val="minor"/>
      </rPr>
      <t>2)</t>
    </r>
    <r>
      <rPr>
        <vertAlign val="superscript"/>
        <sz val="9"/>
        <rFont val="Calibri"/>
        <family val="2"/>
        <scheme val="minor"/>
      </rPr>
      <t xml:space="preserve"> </t>
    </r>
  </si>
  <si>
    <r>
      <rPr>
        <sz val="9"/>
        <rFont val="Calibri"/>
        <family val="2"/>
        <scheme val="minor"/>
      </rPr>
      <t>3)</t>
    </r>
  </si>
  <si>
    <r>
      <rPr>
        <sz val="9"/>
        <rFont val="Calibri"/>
        <family val="2"/>
        <scheme val="minor"/>
      </rPr>
      <t>4)</t>
    </r>
  </si>
  <si>
    <r>
      <t>Actifs pondérés en fonction des risques</t>
    </r>
    <r>
      <rPr>
        <b/>
        <vertAlign val="superscript"/>
        <sz val="10"/>
        <rFont val="Calibri"/>
        <family val="2"/>
        <scheme val="minor"/>
      </rPr>
      <t>2)</t>
    </r>
  </si>
  <si>
    <r>
      <t>Exigences minimales de fonds propres</t>
    </r>
    <r>
      <rPr>
        <b/>
        <vertAlign val="superscript"/>
        <sz val="10"/>
        <rFont val="Calibri"/>
        <family val="2"/>
        <scheme val="minor"/>
      </rPr>
      <t>2)</t>
    </r>
  </si>
  <si>
    <t>2) Exigences minimales de fonds propres : les exigences de fonds propres du premier pilier représentent les APR * 8 %.</t>
  </si>
  <si>
    <r>
      <t>Montants hors bilan</t>
    </r>
    <r>
      <rPr>
        <vertAlign val="superscript"/>
        <sz val="10"/>
        <color theme="1"/>
        <rFont val="Calibri"/>
        <family val="2"/>
        <scheme val="minor"/>
      </rPr>
      <t>2)</t>
    </r>
  </si>
  <si>
    <r>
      <t>Écarts de valorisation</t>
    </r>
    <r>
      <rPr>
        <vertAlign val="superscript"/>
        <sz val="10"/>
        <color theme="1"/>
        <rFont val="Calibri"/>
        <family val="2"/>
        <scheme val="minor"/>
      </rPr>
      <t>3)</t>
    </r>
  </si>
  <si>
    <r>
      <t>Écarts découlant de la prise en compte de provisions</t>
    </r>
    <r>
      <rPr>
        <vertAlign val="superscript"/>
        <sz val="10"/>
        <color theme="1"/>
        <rFont val="Calibri"/>
        <family val="2"/>
        <scheme val="minor"/>
      </rPr>
      <t>4)</t>
    </r>
  </si>
  <si>
    <r>
      <t>Sûretés compensatoires</t>
    </r>
    <r>
      <rPr>
        <vertAlign val="superscript"/>
        <sz val="10"/>
        <rFont val="Calibri"/>
        <family val="2"/>
        <scheme val="minor"/>
      </rPr>
      <t>5)</t>
    </r>
  </si>
  <si>
    <t xml:space="preserve">3) Comprend les ajustements de la juste valeur des éléments de risque de crédit (prêts, obligations). </t>
  </si>
  <si>
    <t xml:space="preserve">5) Comprend des ajustements pour l’atténuation du risque de crédit fondés sur l’application de l’approche complète pour les sûretés en vertu du cadre du risque de crédit.  </t>
  </si>
  <si>
    <t>2)</t>
  </si>
  <si>
    <r>
      <t>Bilan figurant dans les états financiers publiés</t>
    </r>
    <r>
      <rPr>
        <b/>
        <vertAlign val="superscript"/>
        <sz val="10"/>
        <rFont val="Calibri"/>
        <family val="2"/>
        <scheme val="minor"/>
      </rPr>
      <t>1)</t>
    </r>
  </si>
  <si>
    <r>
      <t>Créances admissibles à la recapitalisation interne</t>
    </r>
    <r>
      <rPr>
        <b/>
        <vertAlign val="superscript"/>
        <sz val="10"/>
        <color theme="1"/>
        <rFont val="Calibri"/>
        <family val="2"/>
        <scheme val="minor"/>
      </rPr>
      <t>1)</t>
    </r>
    <r>
      <rPr>
        <b/>
        <sz val="10"/>
        <color theme="1"/>
        <rFont val="Calibri"/>
        <family val="2"/>
        <scheme val="minor"/>
      </rPr>
      <t xml:space="preserve">
Valeur nominale</t>
    </r>
  </si>
  <si>
    <r>
      <t>Autres 
Passifs</t>
    </r>
    <r>
      <rPr>
        <b/>
        <vertAlign val="superscript"/>
        <sz val="10"/>
        <color theme="1"/>
        <rFont val="Calibri"/>
        <family val="2"/>
        <scheme val="minor"/>
      </rPr>
      <t>2)</t>
    </r>
  </si>
  <si>
    <t>2) Cette information n’est pas exigée par le BSIF à l’heure actuelle.</t>
  </si>
  <si>
    <r>
      <t>Autres ajustements</t>
    </r>
    <r>
      <rPr>
        <vertAlign val="superscript"/>
        <sz val="10"/>
        <color theme="1"/>
        <rFont val="Calibri"/>
        <family val="2"/>
        <scheme val="minor"/>
      </rPr>
      <t>1)</t>
    </r>
  </si>
  <si>
    <r>
      <t>Provisions / dépréciations</t>
    </r>
    <r>
      <rPr>
        <b/>
        <vertAlign val="superscript"/>
        <sz val="10"/>
        <rFont val="Calibri"/>
        <family val="2"/>
        <scheme val="minor"/>
      </rPr>
      <t>4)</t>
    </r>
  </si>
  <si>
    <r>
      <t>Expositions en situation de défaut</t>
    </r>
    <r>
      <rPr>
        <b/>
        <vertAlign val="superscript"/>
        <sz val="10"/>
        <rFont val="Calibri"/>
        <family val="2"/>
        <scheme val="minor"/>
      </rPr>
      <t>3)</t>
    </r>
  </si>
  <si>
    <r>
      <t>Prêts</t>
    </r>
    <r>
      <rPr>
        <vertAlign val="superscript"/>
        <sz val="10"/>
        <color theme="1"/>
        <rFont val="Calibri"/>
        <family val="2"/>
        <scheme val="minor"/>
      </rPr>
      <t>5)</t>
    </r>
  </si>
  <si>
    <r>
      <t>Expositions hors bilan</t>
    </r>
    <r>
      <rPr>
        <vertAlign val="superscript"/>
        <sz val="10"/>
        <color theme="1"/>
        <rFont val="Calibri"/>
        <family val="2"/>
        <scheme val="minor"/>
      </rPr>
      <t>6)</t>
    </r>
  </si>
  <si>
    <t>4) Comprend les trois étapes des PCA, déduction faite des provisions liées à la titrisation des créances sur cartes de crédit montées par la banque et des PCA liées aux entités qui sortent du périmètre de la consolidation réglementaire.</t>
  </si>
  <si>
    <t>6) Exclut tous les engagements de prêts révocables.</t>
  </si>
  <si>
    <t>1) Ce tableau intègre les modifications techniques du CBCB aux exigences de communication financière au titre du troisième pilier - traitement réglementaire des provisions comptables (août 2018). Conformément aux exigences en matière d’information sur les fonds propres réglementaires et aux Normes de fonds propres du BSIF (chapitre 2), les provisions générales sont définies comme des provisions pour les étapes 1 et 2 selon l’IFRS 9 et les provisions spécifiques sont définies comme des provisions pour l’étape 3 selon l’IFRS 9.</t>
  </si>
  <si>
    <t>3) Comprend les retours à un état non défaillant et les paiements sur les comptes en défaut.</t>
  </si>
  <si>
    <r>
      <t>Autres variations</t>
    </r>
    <r>
      <rPr>
        <vertAlign val="superscript"/>
        <sz val="10"/>
        <color theme="1"/>
        <rFont val="Calibri"/>
        <family val="2"/>
        <scheme val="minor"/>
      </rPr>
      <t>4)</t>
    </r>
  </si>
  <si>
    <r>
      <t>Retours à un état non défaillant</t>
    </r>
    <r>
      <rPr>
        <vertAlign val="superscript"/>
        <sz val="10"/>
        <color theme="1"/>
        <rFont val="Calibri"/>
        <family val="2"/>
        <scheme val="minor"/>
      </rPr>
      <t>3)</t>
    </r>
  </si>
  <si>
    <r>
      <t>Expositions non garanties : valeur comptable</t>
    </r>
    <r>
      <rPr>
        <b/>
        <vertAlign val="superscript"/>
        <sz val="10"/>
        <rFont val="Calibri"/>
        <family val="2"/>
        <scheme val="minor"/>
      </rPr>
      <t>1)</t>
    </r>
  </si>
  <si>
    <r>
      <t>Expositions à garantir</t>
    </r>
    <r>
      <rPr>
        <b/>
        <vertAlign val="superscript"/>
        <sz val="10"/>
        <rFont val="Calibri"/>
        <family val="2"/>
        <scheme val="minor"/>
      </rPr>
      <t>1)</t>
    </r>
  </si>
  <si>
    <r>
      <t>Expositions garanties par des garanties financières</t>
    </r>
    <r>
      <rPr>
        <b/>
        <vertAlign val="superscript"/>
        <sz val="10"/>
        <rFont val="Calibri"/>
        <family val="2"/>
        <scheme val="minor"/>
      </rPr>
      <t>4)</t>
    </r>
  </si>
  <si>
    <t xml:space="preserve">3) Comprend les prêts hypothécaires aux particuliers et les marges de crédit garanties par des biens immobiliers soumis à l’approche NI avancée et à l’approche standard. </t>
  </si>
  <si>
    <t>4) Comprend les prêts hypothécaires assurés par le gouvernement.</t>
  </si>
  <si>
    <t>3) Le nombre de débiteurs représente le nombre de comptes de particuliers.</t>
  </si>
  <si>
    <r>
      <t>PD
moyenne</t>
    </r>
    <r>
      <rPr>
        <b/>
        <vertAlign val="superscript"/>
        <sz val="10"/>
        <color theme="1"/>
        <rFont val="Calibri"/>
        <family val="2"/>
        <scheme val="minor"/>
      </rPr>
      <t>2)</t>
    </r>
  </si>
  <si>
    <r>
      <t>Nombre de débiteurs</t>
    </r>
    <r>
      <rPr>
        <b/>
        <vertAlign val="superscript"/>
        <sz val="10"/>
        <color theme="1"/>
        <rFont val="Calibri"/>
        <family val="2"/>
        <scheme val="minor"/>
      </rPr>
      <t>3)</t>
    </r>
  </si>
  <si>
    <r>
      <t>PCD moyenne</t>
    </r>
    <r>
      <rPr>
        <b/>
        <vertAlign val="superscript"/>
        <sz val="10"/>
        <color theme="1"/>
        <rFont val="Calibri"/>
        <family val="2"/>
        <scheme val="minor"/>
      </rPr>
      <t>4)</t>
    </r>
  </si>
  <si>
    <r>
      <t>Durée moyenne</t>
    </r>
    <r>
      <rPr>
        <b/>
        <vertAlign val="superscript"/>
        <sz val="10"/>
        <color theme="1"/>
        <rFont val="Calibri"/>
        <family val="2"/>
        <scheme val="minor"/>
      </rPr>
      <t>5)</t>
    </r>
  </si>
  <si>
    <r>
      <t>APR</t>
    </r>
    <r>
      <rPr>
        <b/>
        <vertAlign val="superscript"/>
        <sz val="10"/>
        <color theme="1"/>
        <rFont val="Calibri"/>
        <family val="2"/>
        <scheme val="minor"/>
      </rPr>
      <t>6)</t>
    </r>
  </si>
  <si>
    <r>
      <t>Densité des APR</t>
    </r>
    <r>
      <rPr>
        <b/>
        <vertAlign val="superscript"/>
        <sz val="10"/>
        <color theme="1"/>
        <rFont val="Calibri"/>
        <family val="2"/>
        <scheme val="minor"/>
      </rPr>
      <t>7)</t>
    </r>
  </si>
  <si>
    <r>
      <t>Provisions</t>
    </r>
    <r>
      <rPr>
        <b/>
        <vertAlign val="superscript"/>
        <sz val="10"/>
        <color theme="1"/>
        <rFont val="Calibri"/>
        <family val="2"/>
        <scheme val="minor"/>
      </rPr>
      <t>8)</t>
    </r>
  </si>
  <si>
    <t>3) Représente le nombre d’emprunteurs individuels.</t>
  </si>
  <si>
    <t>5) Durée résiduelle effective en années.</t>
  </si>
  <si>
    <t>8) Comprend les trois étapes des PCA selon l’IFRS 9 et les radiations partielles.</t>
  </si>
  <si>
    <r>
      <t>APR réels</t>
    </r>
    <r>
      <rPr>
        <b/>
        <vertAlign val="superscript"/>
        <sz val="10"/>
        <rFont val="Calibri"/>
        <family val="2"/>
        <scheme val="minor"/>
      </rPr>
      <t>1)</t>
    </r>
  </si>
  <si>
    <r>
      <t>Autres</t>
    </r>
    <r>
      <rPr>
        <vertAlign val="superscript"/>
        <sz val="10"/>
        <color theme="1"/>
        <rFont val="Calibri"/>
        <family val="2"/>
        <scheme val="minor"/>
      </rPr>
      <t>7)</t>
    </r>
  </si>
  <si>
    <r>
      <t>Fluctuations des taux de change</t>
    </r>
    <r>
      <rPr>
        <vertAlign val="superscript"/>
        <sz val="10"/>
        <color theme="1"/>
        <rFont val="Calibri"/>
        <family val="2"/>
        <scheme val="minor"/>
      </rPr>
      <t>6)</t>
    </r>
  </si>
  <si>
    <r>
      <t>Acquisitions et cessions</t>
    </r>
    <r>
      <rPr>
        <vertAlign val="superscript"/>
        <sz val="10"/>
        <color theme="1"/>
        <rFont val="Calibri"/>
        <family val="2"/>
        <scheme val="minor"/>
      </rPr>
      <t>5)</t>
    </r>
  </si>
  <si>
    <r>
      <t>Méthodologie et politique</t>
    </r>
    <r>
      <rPr>
        <vertAlign val="superscript"/>
        <sz val="10"/>
        <color theme="1"/>
        <rFont val="Calibri"/>
        <family val="2"/>
        <scheme val="minor"/>
      </rPr>
      <t>4)</t>
    </r>
  </si>
  <si>
    <r>
      <t>Mise à jour des modèles</t>
    </r>
    <r>
      <rPr>
        <vertAlign val="superscript"/>
        <sz val="10"/>
        <color theme="1"/>
        <rFont val="Calibri"/>
        <family val="2"/>
        <scheme val="minor"/>
      </rPr>
      <t>3)</t>
    </r>
  </si>
  <si>
    <r>
      <t>Montant des actifs</t>
    </r>
    <r>
      <rPr>
        <vertAlign val="superscript"/>
        <sz val="10"/>
        <color theme="1"/>
        <rFont val="Calibri"/>
        <family val="2"/>
        <scheme val="minor"/>
      </rPr>
      <t>1)</t>
    </r>
  </si>
  <si>
    <r>
      <t>Qualité des actifs</t>
    </r>
    <r>
      <rPr>
        <vertAlign val="superscript"/>
        <sz val="10"/>
        <color theme="1"/>
        <rFont val="Calibri"/>
        <family val="2"/>
        <scheme val="minor"/>
      </rPr>
      <t>2)</t>
    </r>
  </si>
  <si>
    <t>6) Variations attribuables aux fluctuations du marché, telles que les fluctuations des taux de change.</t>
  </si>
  <si>
    <t>7) Cette catégorie comprend les variations qui ne peuvent être attribuées à aucune autre catégorie.</t>
  </si>
  <si>
    <r>
      <t>Méthode des modèles internes (pour les dérivés et les cessions temporaires de titres)</t>
    </r>
    <r>
      <rPr>
        <vertAlign val="superscript"/>
        <sz val="10"/>
        <rFont val="Calibri"/>
        <family val="2"/>
        <scheme val="minor"/>
      </rPr>
      <t>2)</t>
    </r>
  </si>
  <si>
    <t xml:space="preserve">     1) Exclut les expositions compensées par l’intermédiaire d’une contrepartie centrale et les charges d’AEC.</t>
  </si>
  <si>
    <t xml:space="preserve">     2) Inclut uniquement les transactions sur dérivés de gré à gré.</t>
  </si>
  <si>
    <r>
      <t>Exposition totale au risque de crédit</t>
    </r>
    <r>
      <rPr>
        <b/>
        <vertAlign val="superscript"/>
        <sz val="10"/>
        <rFont val="Calibri"/>
        <family val="2"/>
        <scheme val="minor"/>
      </rPr>
      <t>1)</t>
    </r>
  </si>
  <si>
    <r>
      <t>Autres actifs</t>
    </r>
    <r>
      <rPr>
        <vertAlign val="superscript"/>
        <sz val="10"/>
        <color theme="1"/>
        <rFont val="Calibri"/>
        <family val="2"/>
        <scheme val="minor"/>
      </rPr>
      <t>2)</t>
    </r>
  </si>
  <si>
    <t>1) Exposition totale au risque de crédit : le montant pertinent pour le calcul des exigences de fonds propres, après application des techniques d’ARC.</t>
  </si>
  <si>
    <r>
      <t>PD moyenne</t>
    </r>
    <r>
      <rPr>
        <b/>
        <vertAlign val="superscript"/>
        <sz val="10"/>
        <rFont val="Calibri"/>
        <family val="2"/>
        <scheme val="minor"/>
      </rPr>
      <t>2)</t>
    </r>
  </si>
  <si>
    <r>
      <t>PCD moyenne</t>
    </r>
    <r>
      <rPr>
        <b/>
        <vertAlign val="superscript"/>
        <sz val="10"/>
        <rFont val="Calibri"/>
        <family val="2"/>
        <scheme val="minor"/>
      </rPr>
      <t>3)</t>
    </r>
  </si>
  <si>
    <r>
      <t>Durée moyenne</t>
    </r>
    <r>
      <rPr>
        <b/>
        <vertAlign val="superscript"/>
        <sz val="10"/>
        <rFont val="Calibri"/>
        <family val="2"/>
        <scheme val="minor"/>
      </rPr>
      <t>4)</t>
    </r>
  </si>
  <si>
    <t>1) Représente les expositions soumises à l’approche NI avancée pour les dérivés et les cessions temporaires de titres</t>
  </si>
  <si>
    <t>4) Durée résiduelle effective en années.</t>
  </si>
  <si>
    <r>
      <t>Séparée</t>
    </r>
    <r>
      <rPr>
        <b/>
        <vertAlign val="superscript"/>
        <sz val="10"/>
        <rFont val="Calibri"/>
        <family val="2"/>
        <scheme val="minor"/>
      </rPr>
      <t>2)</t>
    </r>
  </si>
  <si>
    <r>
      <t>Non séparée</t>
    </r>
    <r>
      <rPr>
        <b/>
        <vertAlign val="superscript"/>
        <sz val="10"/>
        <rFont val="Calibri"/>
        <family val="2"/>
        <scheme val="minor"/>
      </rPr>
      <t>2)</t>
    </r>
  </si>
  <si>
    <t>1) Ventilation des sûretés constituées ou reçues pour des cessions temporaires de titres ou des transactions sur dérivés, y compris les transactions compensées par l’intermédiaire de contreparties centrales.</t>
  </si>
  <si>
    <t>2) La juste valeur séparée désigne les sûretés maintenues hors d’atteinte en cas de faillite. La juste valeur non séparée désigne les sûretés qui ne sont pas maintenues hors d’atteinte en cas de faillite.</t>
  </si>
  <si>
    <t>1) Comprend les expositions soumises à la MMI compensées par l’intermédiaire d’une contrepartie centrale.</t>
  </si>
  <si>
    <t>7) Variations attribuables aux fluctuations du marché, telles que les fluctuations des taux de change.</t>
  </si>
  <si>
    <t>8) Cette catégorie comprend les variations qui ne peuvent être attribuées à aucune autre catégorie.</t>
  </si>
  <si>
    <r>
      <t>Montant des actifs</t>
    </r>
    <r>
      <rPr>
        <vertAlign val="superscript"/>
        <sz val="10"/>
        <color theme="1"/>
        <rFont val="Calibri"/>
        <family val="2"/>
        <scheme val="minor"/>
      </rPr>
      <t>2)</t>
    </r>
  </si>
  <si>
    <r>
      <t>Qualité des actifs</t>
    </r>
    <r>
      <rPr>
        <vertAlign val="superscript"/>
        <sz val="10"/>
        <color theme="1"/>
        <rFont val="Calibri"/>
        <family val="2"/>
        <scheme val="minor"/>
      </rPr>
      <t>3)</t>
    </r>
  </si>
  <si>
    <r>
      <t>Mise à jour des modèles</t>
    </r>
    <r>
      <rPr>
        <vertAlign val="superscript"/>
        <sz val="10"/>
        <color theme="1"/>
        <rFont val="Calibri"/>
        <family val="2"/>
        <scheme val="minor"/>
      </rPr>
      <t>4)</t>
    </r>
  </si>
  <si>
    <r>
      <t>Méthodologie et politique</t>
    </r>
    <r>
      <rPr>
        <vertAlign val="superscript"/>
        <sz val="10"/>
        <color theme="1"/>
        <rFont val="Calibri"/>
        <family val="2"/>
        <scheme val="minor"/>
      </rPr>
      <t>5)</t>
    </r>
  </si>
  <si>
    <r>
      <t>Acquisitions et cessions</t>
    </r>
    <r>
      <rPr>
        <vertAlign val="superscript"/>
        <sz val="10"/>
        <color theme="1"/>
        <rFont val="Calibri"/>
        <family val="2"/>
        <scheme val="minor"/>
      </rPr>
      <t>6)</t>
    </r>
  </si>
  <si>
    <r>
      <t>Autres</t>
    </r>
    <r>
      <rPr>
        <vertAlign val="superscript"/>
        <sz val="10"/>
        <color theme="1"/>
        <rFont val="Calibri"/>
        <family val="2"/>
        <scheme val="minor"/>
      </rPr>
      <t>8)</t>
    </r>
  </si>
  <si>
    <r>
      <t>Contributions aux fonds de garantie non financées</t>
    </r>
    <r>
      <rPr>
        <vertAlign val="superscript"/>
        <sz val="10"/>
        <color theme="1"/>
        <rFont val="Calibri"/>
        <family val="2"/>
        <scheme val="minor"/>
      </rPr>
      <t>1)</t>
    </r>
  </si>
  <si>
    <t>1) Les contributions aux fonds de garantie non financées sont assorties d’un coefficient de pondération des risques de 0 %.</t>
  </si>
  <si>
    <r>
      <t>Prêts hypothécaires à l’habitation</t>
    </r>
    <r>
      <rPr>
        <vertAlign val="superscript"/>
        <sz val="10"/>
        <color theme="1"/>
        <rFont val="Calibri"/>
        <family val="2"/>
        <scheme val="minor"/>
      </rPr>
      <t>5)</t>
    </r>
  </si>
  <si>
    <t xml:space="preserve">1) Positions conservées pour lesquelles la Banque agit comme émetteur et a réalisé un transfert de risque important et efficace. </t>
  </si>
  <si>
    <t xml:space="preserve">2) Positions conservées pour lesquelles la Banque agit comme émetteur, mais n’a pas réalisé de transfert de risque important et efficace. </t>
  </si>
  <si>
    <t>3) Les positions conservées pour lesquelles la Banque agit comme mandataire comprennent les expositions aux fonds multicédants de papier commercial auxquels la Banque fournit des facilités de liquidité.</t>
  </si>
  <si>
    <t>4) Les positions conservées pour lesquelles la Banque agit comme investisseur représentent les positions d’investissement achetées dans le cadre d’opérations avec des tiers.</t>
  </si>
  <si>
    <r>
      <t>Banque agissant comme mandataire</t>
    </r>
    <r>
      <rPr>
        <b/>
        <vertAlign val="superscript"/>
        <sz val="10"/>
        <rFont val="Calibri"/>
        <family val="2"/>
        <scheme val="minor"/>
      </rPr>
      <t>3)</t>
    </r>
  </si>
  <si>
    <r>
      <t>Banque agissant comme investisseur</t>
    </r>
    <r>
      <rPr>
        <b/>
        <vertAlign val="superscript"/>
        <sz val="10"/>
        <rFont val="Calibri"/>
        <family val="2"/>
        <scheme val="minor"/>
      </rPr>
      <t>4)</t>
    </r>
  </si>
  <si>
    <r>
      <t>Prêts aux particuliers (total)</t>
    </r>
    <r>
      <rPr>
        <b/>
        <vertAlign val="superscript"/>
        <sz val="10"/>
        <color theme="1"/>
        <rFont val="Calibri"/>
        <family val="2"/>
        <scheme val="minor"/>
      </rPr>
      <t>5)</t>
    </r>
  </si>
  <si>
    <r>
      <t>De gros (total)</t>
    </r>
    <r>
      <rPr>
        <b/>
        <vertAlign val="superscript"/>
        <sz val="10"/>
        <color theme="1"/>
        <rFont val="Calibri"/>
        <family val="2"/>
        <scheme val="minor"/>
      </rPr>
      <t>5)</t>
    </r>
  </si>
  <si>
    <r>
      <t>Prêts hypothécaires à l’habitation</t>
    </r>
    <r>
      <rPr>
        <vertAlign val="superscript"/>
        <sz val="10"/>
        <color theme="1"/>
        <rFont val="Calibri"/>
        <family val="2"/>
        <scheme val="minor"/>
      </rPr>
      <t>6)</t>
    </r>
  </si>
  <si>
    <t>1) Comprend les placements figurant au bilan du portefeuille bancaire dans des titres adossés à des actifs, des titres adossés à des prêts avec flux groupés et des titres adossés à des créances avec flux groupés,
       ainsi que les facilités de liquidité hors bilan et les rehaussements de crédit visant des fonds multicédants parrainés par la banque.</t>
  </si>
  <si>
    <t xml:space="preserve">2) Comprend les positions conservées dans les titrisations pour lesquelles la Banque agit comme émetteur et a réalisé un transfert de risque important et efficace.  </t>
  </si>
  <si>
    <t>1) Comprend les placements du portefeuille bancaire dans des titres adossés à des actifs, des titres adossés à des prêts avec flux groupés et des titres adossés à des créances avec flux groupés.</t>
  </si>
  <si>
    <r>
      <t>Facteur scalaire de l’approche NI avancée</t>
    </r>
    <r>
      <rPr>
        <vertAlign val="superscript"/>
        <sz val="10"/>
        <rFont val="Calibri"/>
        <family val="2"/>
        <scheme val="minor"/>
      </rPr>
      <t>2)</t>
    </r>
  </si>
  <si>
    <r>
      <t>Actifs pondérés en fonction des risques</t>
    </r>
    <r>
      <rPr>
        <b/>
        <vertAlign val="superscript"/>
        <sz val="10"/>
        <color theme="1"/>
        <rFont val="Calibri"/>
        <family val="2"/>
        <scheme val="minor"/>
      </rPr>
      <t>3)</t>
    </r>
  </si>
  <si>
    <t xml:space="preserve">3) La Banque est assujettie à des exigences en matière de plancher de fonds propres, comme le prévoient les Normes de fonds propres du BSIF. Le total des APR est majoré d’un ajustement en fonction du plancher, qui est calculé
      selon les méthodes standard. </t>
  </si>
  <si>
    <r>
      <t>Taille du portefeuille</t>
    </r>
    <r>
      <rPr>
        <vertAlign val="superscript"/>
        <sz val="10"/>
        <rFont val="Calibri"/>
        <family val="2"/>
        <scheme val="minor"/>
      </rPr>
      <t>1)</t>
    </r>
  </si>
  <si>
    <r>
      <t>Qualité du portefeuille</t>
    </r>
    <r>
      <rPr>
        <vertAlign val="superscript"/>
        <sz val="10"/>
        <rFont val="Calibri"/>
        <family val="2"/>
        <scheme val="minor"/>
      </rPr>
      <t>2)</t>
    </r>
  </si>
  <si>
    <r>
      <t>Mise à jour des modèles</t>
    </r>
    <r>
      <rPr>
        <vertAlign val="superscript"/>
        <sz val="10"/>
        <rFont val="Calibri"/>
        <family val="2"/>
        <scheme val="minor"/>
      </rPr>
      <t>3)</t>
    </r>
  </si>
  <si>
    <r>
      <t>Méthodologie et politique</t>
    </r>
    <r>
      <rPr>
        <vertAlign val="superscript"/>
        <sz val="10"/>
        <rFont val="Calibri"/>
        <family val="2"/>
        <scheme val="minor"/>
      </rPr>
      <t>4)</t>
    </r>
  </si>
  <si>
    <t xml:space="preserve">3) Les mises à jour des modèles s’entendent de la mise en œuvre de modèles, de la modification au champ d’application des modèles ou de toutes modifications apportées afin d’améliorer les modèles. </t>
  </si>
  <si>
    <t xml:space="preserve">4) « Méthodologie et politique » s’entend des modifications de la méthodologie de calcul du fait des modifications aux politiques réglementaires, comme une nouvelle réglementation (par exemple Bâle III), y compris l’interprétation réglementaire. </t>
  </si>
  <si>
    <r>
      <t>Fluctuations des niveaux de risque</t>
    </r>
    <r>
      <rPr>
        <vertAlign val="superscript"/>
        <sz val="10"/>
        <rFont val="Calibri"/>
        <family val="2"/>
        <scheme val="minor"/>
      </rPr>
      <t>1)</t>
    </r>
  </si>
  <si>
    <r>
      <t>Mise à jour des modèles</t>
    </r>
    <r>
      <rPr>
        <vertAlign val="superscript"/>
        <sz val="10"/>
        <rFont val="Calibri"/>
        <family val="2"/>
        <scheme val="minor"/>
      </rPr>
      <t xml:space="preserve">2) </t>
    </r>
  </si>
  <si>
    <r>
      <t>Méthodologie et politique</t>
    </r>
    <r>
      <rPr>
        <vertAlign val="superscript"/>
        <sz val="10"/>
        <rFont val="Calibri"/>
        <family val="2"/>
        <scheme val="minor"/>
      </rPr>
      <t>3)</t>
    </r>
  </si>
  <si>
    <t>1) Les fluctuations des niveaux de risque s’entendent des fluctuations du risque attribuables à l’évolution des positions et aux fluctuations du marché. Les variations du taux de change sont incluses dans les fluctuations des niveaux de risque.</t>
  </si>
  <si>
    <t>2) Les mises à jour des modèles s’entendent des mises à jour apportées aux modèles afin de tenir compte de l’expérience récente et de l’évolution du champ d’application des modèles.</t>
  </si>
  <si>
    <r>
      <t>Autres</t>
    </r>
    <r>
      <rPr>
        <b/>
        <vertAlign val="superscript"/>
        <sz val="10"/>
        <rFont val="Calibri"/>
        <family val="2"/>
        <scheme val="minor"/>
      </rPr>
      <t>3)</t>
    </r>
  </si>
  <si>
    <t>2) La répartition par secteurs géographiques se fonde sur le lieu du risque de crédit ultime.</t>
  </si>
  <si>
    <t>3) Comprend les instruments de crédit hors bilan tels que les lettres de crédit et les lettres de garantie, les dérivés de gré à gré, la titrisation et les opérations de pension sur titres, déduction faite des garanties connexes.</t>
  </si>
  <si>
    <r>
      <t>Crédits renouvelables</t>
    </r>
    <r>
      <rPr>
        <vertAlign val="superscript"/>
        <sz val="10"/>
        <rFont val="Calibri"/>
        <family val="2"/>
        <scheme val="minor"/>
      </rPr>
      <t>4)</t>
    </r>
  </si>
  <si>
    <t>1) Compte non tenu des mesures d’atténuation du risque de crédit, à l’exclusion des titres de capitaux propres et des autres actifs.</t>
  </si>
  <si>
    <t>2) Durée à courir jusqu’à l’échéance des expositions au risque de crédit.</t>
  </si>
  <si>
    <t>3) Instruments de crédit hors bilan tels que les lettres de crédit et les lettres de garantie, la titrisation, les dérivés et les opérations de pension sur titres, déduction faite des garanties connexes.</t>
  </si>
  <si>
    <t>3)</t>
  </si>
  <si>
    <t>4)</t>
  </si>
  <si>
    <r>
      <t>Prêts autres qu’aux particuliers</t>
    </r>
    <r>
      <rPr>
        <vertAlign val="superscript"/>
        <sz val="10"/>
        <rFont val="Calibri"/>
        <family val="2"/>
        <scheme val="minor"/>
      </rPr>
      <t>1)</t>
    </r>
  </si>
  <si>
    <r>
      <t xml:space="preserve">       Prêts hypothécaires assurés</t>
    </r>
    <r>
      <rPr>
        <vertAlign val="superscript"/>
        <sz val="10"/>
        <rFont val="Calibri"/>
        <family val="2"/>
        <scheme val="minor"/>
      </rPr>
      <t>8)</t>
    </r>
  </si>
  <si>
    <t>1) Toutes les valeurs estimées et réelles ont été recalculées afin de rendre compte des nouveaux modèles mis en place au cours de la période.</t>
  </si>
  <si>
    <t>2) Regroupement pondéré en fonction des comptes.</t>
  </si>
  <si>
    <t>3) Regroupement pondéré en fonction des défauts.</t>
  </si>
  <si>
    <t>4) L’ECD est estimée pour les produits renouvelables seulement.</t>
  </si>
  <si>
    <t>5) Les montants réels sont fondés sur des comptes qui ne sont pas en défaut durant les quatre trimestres précédant la date de clôture.</t>
  </si>
  <si>
    <t>6) La PCD réelle est calculée selon une période de recouvrement de 24 mois suivant un cas de défaut et elle exclut donc tous les recouvrements reçus après la période de 24 mois.</t>
  </si>
  <si>
    <t>7) Les estimations se fondent sur les quatre trimestres précédant la date de clôture.</t>
  </si>
  <si>
    <t>8) Les PCD réelles et estimées au titre des prêts hypothécaires assurés ne sont pas présentées. La PCD réelle comprend les prestations d’assurance, tandis que la PCD estimée peut ne pas les inclure.</t>
  </si>
  <si>
    <r>
      <t>Ratios de fonds propres (%)</t>
    </r>
    <r>
      <rPr>
        <b/>
        <vertAlign val="superscript"/>
        <sz val="10"/>
        <rFont val="Calibri"/>
        <family val="2"/>
        <scheme val="minor"/>
      </rPr>
      <t>1)</t>
    </r>
  </si>
  <si>
    <r>
      <t>Capacité totale d’absorption des pertes (en pourcentage des actifs pondérés en fonction des risques)</t>
    </r>
    <r>
      <rPr>
        <vertAlign val="superscript"/>
        <sz val="10"/>
        <color theme="1"/>
        <rFont val="Calibri"/>
        <family val="2"/>
        <scheme val="minor"/>
      </rPr>
      <t>2)</t>
    </r>
  </si>
  <si>
    <t>Ratio de levier (%)</t>
  </si>
  <si>
    <r>
      <t>Ratio de levier TLAC (%)</t>
    </r>
    <r>
      <rPr>
        <vertAlign val="superscript"/>
        <sz val="10"/>
        <rFont val="Calibri"/>
        <family val="2"/>
        <scheme val="minor"/>
      </rPr>
      <t>2)</t>
    </r>
  </si>
  <si>
    <t>Cible du premier pilier du BSIF (%)</t>
  </si>
  <si>
    <r>
      <t>Levier</t>
    </r>
    <r>
      <rPr>
        <b/>
        <vertAlign val="superscript"/>
        <sz val="10"/>
        <rFont val="Calibri"/>
        <family val="2"/>
        <scheme val="minor"/>
      </rPr>
      <t>3)</t>
    </r>
    <r>
      <rPr>
        <b/>
        <sz val="10"/>
        <rFont val="Calibri"/>
        <family val="2"/>
        <scheme val="minor"/>
      </rPr>
      <t> :</t>
    </r>
  </si>
  <si>
    <r>
      <t xml:space="preserve">2) Cette mesure est présentée dans le présent document conformément à la ligne directrice </t>
    </r>
    <r>
      <rPr>
        <i/>
        <sz val="10"/>
        <color theme="1"/>
        <rFont val="Calibri"/>
        <family val="2"/>
        <scheme val="minor"/>
      </rPr>
      <t>Capacité totale d’absorption des pertes</t>
    </r>
    <r>
      <rPr>
        <sz val="10"/>
        <color theme="1"/>
        <rFont val="Calibri"/>
        <family val="2"/>
        <scheme val="minor"/>
      </rPr>
      <t xml:space="preserve"> du BSIF (septembre 2018).</t>
    </r>
  </si>
  <si>
    <t xml:space="preserve"> s. o. : sans objet</t>
  </si>
  <si>
    <t>Types d’expositions</t>
  </si>
  <si>
    <t>Emprunteurs souverains, OP et BMD</t>
  </si>
  <si>
    <t>Expositions sur les prêts renouvelables aux particuliers admissibles (EPRPA)</t>
  </si>
  <si>
    <t>Dérivés - AEC</t>
  </si>
  <si>
    <t xml:space="preserve">Rapport Annuel 2022 : rapport de gestion </t>
  </si>
  <si>
    <t>Rapport Annuel 2022 : états financiers</t>
  </si>
  <si>
    <t>La structure de gouvernance du risque : les responsabilités conférées à l’ensemble de la banque (par exemple, surveillance et délégation de pouvoir, répartition des responsabilités par types de risques, par secteurs d’activités, etc.); et les relations entre les structures participant au processus de gestion des risques (notamment le conseil d’administration, la haute direction, un comité des risques distinct, la structure de gestion des risques, la fonction de conformité et la fonction d’audit interne).</t>
  </si>
  <si>
    <t>Les canaux permettant de communiquer, de définir et de promouvoir la culture de gestion du risque au sein de la banque (par exemple, code de conduite, manuels contenant des limites opérationnelles ou des procédures pour traiter les dépassements des seuils de risque, et procédures permettant de soulever et de communiquer les questions relatives aux risques entre les secteurs d’activité et les fonctions de risque).</t>
  </si>
  <si>
    <t>Les banques doivent expliquer l’origine des écarts entre les valeurs comptables et les montants utilisés aux fins réglementaires figurant dans le tableau LI2.</t>
  </si>
  <si>
    <t>• les méthodes d’évaluation, y compris une explication de la mesure dans laquelle les méthodes d’évaluation à la valeur de marché et par référence à un modèle sont utilisées;</t>
  </si>
  <si>
    <t>• une description du processus de vérification indépendante des prix;</t>
  </si>
  <si>
    <t>• les procédures d’ajustement des évaluations ou de constitution de réserves (y compris une description du processus et de la méthode d’évaluation des positions du portefeuille de transaction par types d’instruments).</t>
  </si>
  <si>
    <r>
      <t>Les BIS</t>
    </r>
    <r>
      <rPr>
        <vertAlign val="superscript"/>
        <sz val="10"/>
        <color theme="1"/>
        <rFont val="Calibri"/>
        <family val="2"/>
        <scheme val="minor"/>
      </rPr>
      <t>i</t>
    </r>
    <r>
      <rPr>
        <sz val="10"/>
        <color theme="1"/>
        <rFont val="Calibri"/>
        <family val="2"/>
        <scheme val="minor"/>
      </rPr>
      <t xml:space="preserve"> ayant des filiales d’assurance doivent indiquer :</t>
    </r>
  </si>
  <si>
    <r>
      <t>• tout excédent de fonds propres dans les filiales d’assurance pris en compte dans le calcul de la suffisance des fonds propres de la BIS</t>
    </r>
    <r>
      <rPr>
        <vertAlign val="superscript"/>
        <sz val="10"/>
        <color theme="1"/>
        <rFont val="Calibri"/>
        <family val="2"/>
        <scheme val="minor"/>
      </rPr>
      <t>i</t>
    </r>
    <r>
      <rPr>
        <sz val="10"/>
        <color theme="1"/>
        <rFont val="Calibri"/>
        <family val="2"/>
        <scheme val="minor"/>
      </rPr>
      <t xml:space="preserve"> (voir le [dispositif de Bâle, SCO30.6]).</t>
    </r>
  </si>
  <si>
    <t xml:space="preserve">Description des méthodes utilisées pour déterminer les provisions comptables pour pertes de crédit. En outre, les banques qui ont adopté un modèle comptable fondé sur les PCA doivent fournir des informations sur les raisons qui justifient le classement des provisions comptables des PCA dans des catégories générales et spécifiques pour les expositions soumises à l’approche standard. </t>
  </si>
  <si>
    <t>Ventilation des expositions par secteurs géographiques, par secteurs d’activité et par durées résiduelles :</t>
  </si>
  <si>
    <t>i) Secteurs géographiques</t>
  </si>
  <si>
    <t>ii) Secteurs d’activité</t>
  </si>
  <si>
    <t>iii) Durées résiduelles</t>
  </si>
  <si>
    <t xml:space="preserve">i) Secteurs géographiques  </t>
  </si>
  <si>
    <t>Analyse de l’ancienneté des expositions en souffrance.</t>
  </si>
  <si>
    <t>les principales caractéristiques des politiques et procédures de compensation au bilan et hors bilan, ainsi que la mesure dans laquelle la banque y a recours;</t>
  </si>
  <si>
    <t>les principales caractéristiques des politiques et procédures d’évaluation et de gestion des sûretés;</t>
  </si>
  <si>
    <t>des renseignements sur les concentrations des risques de marché ou de crédit dans le cadre des instruments d’atténuation du risque de crédit utilisés (par types de garants, par sûretés et par fournisseurs de dérivés de crédit).</t>
  </si>
  <si>
    <t>les noms des organismes externes d’évaluation du crédit (OEEC) et des organismes de crédit à l’exportation (OCE) auxquels la banque a recours, et les raisons de tout changement au cours de la période de présentation de l’information;</t>
  </si>
  <si>
    <t>Élaboration, contrôles et modifications des modèles internes : rôle des fonctions participant à l’élaboration, à l’approbation et aux modifications ultérieures des modèles de risque de crédit.</t>
  </si>
  <si>
    <t>Les relations entre la fonction de gestion des risques et la fonction d’audit interne et les procédure visant à garantir l’indépendance de la fonction chargée de l’examen des modèles par rapport aux fonctions responsables de l’élaboration des modèles.</t>
  </si>
  <si>
    <t>la méthode utilisée pour attribuer les limites opérationnelles définies en termes de fonds propres internes pour le risque de contrepartie et pour les expositions sur les contreparties centrales;</t>
  </si>
  <si>
    <t>l'incidence quant au montant de sûreté que la banque serait tenue de fournir en cas de révision à la baisse de la note de crédit.</t>
  </si>
  <si>
    <t xml:space="preserve">des entités affiliées i) pour lesquelles la banque remplit les fonctions de gestionnaire ou de conseiller et ii) qui investissent soit dans les expositions de titrisation que la banque a titrisées, soit dans des entités ad hoc que la banque parraine;  </t>
  </si>
  <si>
    <r>
      <t xml:space="preserve">Les exigences révisées du BSIF en matière d’information sur le risque de marché au titre du troisième pilier permettent de maintenir les informations existantes sur le risque de marché selon Bâle 2.5 jusqu’à la mise en œuvre de la prochaine phase d’information au titre du troisième pilier au Canada. </t>
    </r>
    <r>
      <rPr>
        <b/>
        <sz val="10"/>
        <rFont val="Calibri"/>
        <family val="2"/>
        <scheme val="minor"/>
      </rPr>
      <t>Par conséquent, les informations sur le risque de marché de la Banque demeurent fondées sur les obligations en matière d’information de Bâle 2.5.</t>
    </r>
    <r>
      <rPr>
        <sz val="10"/>
        <rFont val="Calibri"/>
        <family val="2"/>
        <scheme val="minor"/>
      </rPr>
      <t xml:space="preserve">
Les exigences au titre du troisième pilier du BSIF peuvent être consultées à l’adresse suivante : http://www.osfi-bsif.gc.ca/fra/fi-if/rg-ro/gdn-ort/gl-ld/Pages/plr3.aspx). </t>
    </r>
  </si>
  <si>
    <t>Dont : approche  des critères de classement de l’autorité de contrôle</t>
  </si>
  <si>
    <t>Dont : approche NI fondation</t>
  </si>
  <si>
    <t>Dont : approche NI avancée</t>
  </si>
  <si>
    <t>Placements en actions dans les fonds d’investissement – approche de transparence</t>
  </si>
  <si>
    <t>Dont : approche standard</t>
  </si>
  <si>
    <r>
      <t>LI1 : Différences entre les périmètres de consolidation comptable et réglementaire et correspondance entre les catégories des
états financiers et des risques réglementaires</t>
    </r>
    <r>
      <rPr>
        <b/>
        <vertAlign val="superscript"/>
        <sz val="12"/>
        <color theme="0"/>
        <rFont val="Arila "/>
      </rPr>
      <t>1)</t>
    </r>
  </si>
  <si>
    <t xml:space="preserve">2) Un même élément peut faire l’objet d’exigences de fonds propres en vertu de plus d’un cadre de catégories de risques. </t>
  </si>
  <si>
    <r>
      <t>Valeurs réglementaires des expositions</t>
    </r>
    <r>
      <rPr>
        <b/>
        <vertAlign val="superscript"/>
        <sz val="10"/>
        <color theme="1"/>
        <rFont val="Calibri"/>
        <family val="2"/>
        <scheme val="minor"/>
      </rPr>
      <t>6)</t>
    </r>
  </si>
  <si>
    <t xml:space="preserve">1) Un même élément peut faire l’objet d’exigences de fonds propres en vertu de plus d’un cadre de catégories de risques. </t>
  </si>
  <si>
    <t>Actions ordinaires et assimilées de T1 avant les ajustements réglementaires</t>
  </si>
  <si>
    <t>Actions ordinaires et assimilées de T1 : ajustements réglementaires</t>
  </si>
  <si>
    <t>Immobilisations incorporelles autres que les charges administratives liées aux créances hypothécaires (déduction faite du passif d’impôt correspondant)</t>
  </si>
  <si>
    <t>Participations non significatives dans les fonds propres de banques, d'entités financières et de sociétés d’assurances, déduction faite des positions vendeur admissibles (montant excédant le seuil de 10 %)</t>
  </si>
  <si>
    <t>Participations significatives dans les actions ordinaires de banques, d'entités financières et de sociétés d’assurances situées au-delà du périmètre de la consolidation réglementaire, déduction faite des positions vendeur admissibles (montant excédant le seuil de 10 %)</t>
  </si>
  <si>
    <t>Charges administratives liées aux créances hypothécaires (montant excédant le seuil de 10 %)</t>
  </si>
  <si>
    <t>Autres instruments de fonds propres de T1 admissibles émis directement, plus les primes liées au capital</t>
  </si>
  <si>
    <t>Autres instruments de fonds propres de T1 (et CET1 non comprises à la ligne 5) émis par des filiales et détenus par des tiers (montant autorisé dans les autres fonds propres de T1)</t>
  </si>
  <si>
    <t>Autres fonds propres de T1 avant les ajustements réglementaires</t>
  </si>
  <si>
    <t>Participations dans ses propres autres instruments de fonds propres de T1</t>
  </si>
  <si>
    <t>Participations croisées dans les autres instruments de fonds propres de T1</t>
  </si>
  <si>
    <t>Participations non significatives dans les fonds propres de banques, entités financières et sociétés d’assurances, déduction faite des positions vendeur admissibles (montant excédant le seuil de 10 %)</t>
  </si>
  <si>
    <t>Participations significatives dans les fonds propres de banques, entités financières et sociétés d’assurances situées au-delà du périmètre de la consolidation réglementaire, déduction faite des positions vendeur admissibles</t>
  </si>
  <si>
    <t>Participations croisées dans les instruments de fonds propres de T2 et autres instruments de TLAC admissibles</t>
  </si>
  <si>
    <t>Réserve (norme minimale de CET1, plus réserve de conservation des fonds propres, plus réserve applicable aux BISm, plus réserve applicable aux BISi, en pourcentage des actifs pondérés en fonction des risques)</t>
  </si>
  <si>
    <r>
      <t>Cible du BSIF (minimum + réserve de conservation des fonds propres + réserve applicable aux BIS</t>
    </r>
    <r>
      <rPr>
        <b/>
        <vertAlign val="superscript"/>
        <sz val="10"/>
        <color theme="1"/>
        <rFont val="Calibri"/>
        <family val="2"/>
        <scheme val="minor"/>
      </rPr>
      <t>i</t>
    </r>
    <r>
      <rPr>
        <b/>
        <sz val="10"/>
        <color theme="1"/>
        <rFont val="Calibri"/>
        <family val="2"/>
        <scheme val="minor"/>
      </rPr>
      <t xml:space="preserve"> [le cas échéant])</t>
    </r>
    <r>
      <rPr>
        <b/>
        <vertAlign val="superscript"/>
        <sz val="10"/>
        <color theme="1"/>
        <rFont val="Calibri"/>
        <family val="2"/>
        <scheme val="minor"/>
      </rPr>
      <t>2)</t>
    </r>
  </si>
  <si>
    <t>Montants inférieurs aux seuils de déduction (avant la pondération des risques)</t>
  </si>
  <si>
    <t>Charges administratives liées aux créances hypothécaires (déduction faite du passif d’impôt correspondant)</t>
  </si>
  <si>
    <t>Provisions admissibles à l’inclusion dans les fonds propres de T2 au titre des expositions soumises à l’approche fondée sur les notations internes (avant application du plafond)</t>
  </si>
  <si>
    <t>Renvoi au bilan consolidé : source de la définition des composantes des fonds propres à l’onglet CC2 (voir la colonne : Selon  le périmètre de consolidation réglementaire).</t>
  </si>
  <si>
    <r>
      <t>Selon le périmètre de consolidation réglementaire</t>
    </r>
    <r>
      <rPr>
        <b/>
        <vertAlign val="superscript"/>
        <sz val="10"/>
        <rFont val="Calibri"/>
        <family val="2"/>
        <scheme val="minor"/>
      </rPr>
      <t>2)</t>
    </r>
  </si>
  <si>
    <r>
      <t xml:space="preserve">Bilan consolidé
</t>
    </r>
    <r>
      <rPr>
        <sz val="12"/>
        <color rgb="FFFF0000"/>
        <rFont val="Calibri"/>
        <family val="2"/>
        <scheme val="minor"/>
      </rPr>
      <t>(en millions de dollars)</t>
    </r>
  </si>
  <si>
    <t>- Insuffisance de l'encours des provisions pour pertes attendues</t>
  </si>
  <si>
    <t>- Excédent de l'encours des provisions pour pertes attendues</t>
  </si>
  <si>
    <t>- Provisions non comprises dans les fonds propres réglementaires</t>
  </si>
  <si>
    <t xml:space="preserve">Dépôts d’entreprises et d’administrations publiques </t>
  </si>
  <si>
    <t>- Profits/pertes découlant de l’évolution du risque de crédit propre, 
  y compris les AÉD sur les dérivés</t>
  </si>
  <si>
    <t>- Immobilisations incorporelles (compte non tenu des logiciels et des charges administratives liées aux créances hypothécaires)</t>
  </si>
  <si>
    <t>- dont : montant admissible pour les CET1</t>
  </si>
  <si>
    <t>- dont : montant admissible pour les AT1</t>
  </si>
  <si>
    <t>- part incluse dans le calcul des CET1</t>
  </si>
  <si>
    <t>- part incluse dans le calcul des fonds propres de T1</t>
  </si>
  <si>
    <t>- part incluse dans le calcul des fonds propres de T2</t>
  </si>
  <si>
    <t>- part exclue du calcul des fonds propres réglementaires</t>
  </si>
  <si>
    <t>Autres fonds propres de T1 avant les ajustements de TLAC</t>
  </si>
  <si>
    <t>Fonds propres de T1 non admissibles en tant que TLAC, car émis par des filiales à des tierces parties</t>
  </si>
  <si>
    <t>Instruments de fonds propres de T1 admissibles aux termes du dispositif de TLAC</t>
  </si>
  <si>
    <t>Fonds propres de T2 avant les ajustements de TLAC</t>
  </si>
  <si>
    <t>Fonds propres de T2 non admissibles en tant que TLAC, car émis par des filiales à des tierces parties</t>
  </si>
  <si>
    <t>Instruments de T2 admissibles aux termes du dispositif de TLAC</t>
  </si>
  <si>
    <t>Instruments de TLAC externes émis directement par la banque et subordonnés à des passifs exclus</t>
  </si>
  <si>
    <t>Instruments de TLAC externes émis directement par la banque et non subordonnés à des passifs exclus, mais satisfaisant toutes les autres exigences du tableau des modalités de la TLAC</t>
  </si>
  <si>
    <t>Dont : montant admissible en tant que TLAC après l'application des plafonnements</t>
  </si>
  <si>
    <t>TLAC liée à des instruments de fonds propres non réglementaires avant les ajustements</t>
  </si>
  <si>
    <r>
      <t>Instruments de TLAC externes émis par des véhicules de financement avant le 1</t>
    </r>
    <r>
      <rPr>
        <vertAlign val="superscript"/>
        <sz val="10"/>
        <color theme="1"/>
        <rFont val="Calibri"/>
        <family val="2"/>
        <scheme val="minor"/>
      </rPr>
      <t>er </t>
    </r>
    <r>
      <rPr>
        <sz val="10"/>
        <color theme="1"/>
        <rFont val="Calibri"/>
        <family val="2"/>
        <scheme val="minor"/>
      </rPr>
      <t>janvier 2022</t>
    </r>
  </si>
  <si>
    <r>
      <t>Engagements admissibles ex ante visant à recapitaliser une BIS</t>
    </r>
    <r>
      <rPr>
        <vertAlign val="superscript"/>
        <sz val="10"/>
        <color theme="1"/>
        <rFont val="Calibri"/>
        <family val="2"/>
        <scheme val="minor"/>
      </rPr>
      <t>m</t>
    </r>
    <r>
      <rPr>
        <sz val="10"/>
        <color theme="1"/>
        <rFont val="Calibri"/>
        <family val="2"/>
        <scheme val="minor"/>
      </rPr>
      <t xml:space="preserve"> en résolution</t>
    </r>
  </si>
  <si>
    <t>TLAC avant les déductions</t>
  </si>
  <si>
    <t>Déduction d’investissements dans d’autres passifs propres TLAC</t>
  </si>
  <si>
    <r>
      <t>Déduction des expositions entre des groupes de résolution à MPE correspondant à des éléments admissibles à la TLAC (non applicables aux Bis</t>
    </r>
    <r>
      <rPr>
        <vertAlign val="superscript"/>
        <sz val="10"/>
        <color theme="1"/>
        <rFont val="Calibri"/>
        <family val="2"/>
        <scheme val="minor"/>
      </rPr>
      <t>m</t>
    </r>
    <r>
      <rPr>
        <sz val="10"/>
        <color theme="1"/>
        <rFont val="Calibri"/>
        <family val="2"/>
        <scheme val="minor"/>
      </rPr>
      <t xml:space="preserve"> SPE)</t>
    </r>
  </si>
  <si>
    <t>TLAC disponible après les déductions</t>
  </si>
  <si>
    <t>Actifs pondérés en fonction du risque et mesure de l’exposition aux fins du ratio de levier dans le cadre de la TLAC</t>
  </si>
  <si>
    <t>TLAC (en pourcentage des actifs pondérés en fonction des risques, ajustés selon la manière autorisée par le régime TLAC)</t>
  </si>
  <si>
    <t>Réserve spécifique à l’établissement (réserve de conservation des fonds propres, plus réserve contracyclique, plus exigence de capacité accrue d’absorption des pertes, en pourcentage des actifs pondérés en fonction des risques)</t>
  </si>
  <si>
    <t>Sous-groupe de la ligne 2 visant les passifs exclus</t>
  </si>
  <si>
    <t>Sous-groupe de la ligne 4 potentiellement admissible en tant que TLAC</t>
  </si>
  <si>
    <t>Sous-groupe de la ligne 5 dont la durée résiduelle est ≥ 10 ans, exclusion faite des titres perpétuels</t>
  </si>
  <si>
    <t>Sous-groupe de la ligne 5 visant les titres perpétuels</t>
  </si>
  <si>
    <t>Ajustement pour les participations dans des banques, des sociétés d’assurance ou des entités financières ou commerciales qui sont consolidées à des fins comptables, mais qui sortent du périmètre de la consolidation réglementaire</t>
  </si>
  <si>
    <t>Ajustement pour les expositions titrisées qui satisfont aux exigences opérationnelles pour la comptabilisation du transfert du risque</t>
  </si>
  <si>
    <t>Ajustement pour les actifs fiduciaires inscrits au bilan conformément aux normes comptables applicables, mais exclus de la mesure de l’exposition aux fins du ratio de levier</t>
  </si>
  <si>
    <t>Ajustements pour les instruments financiers dérivés</t>
  </si>
  <si>
    <t>Ajustement pour les cessions temporaires de titres (opérations de pension et autres types de prêts garantis)</t>
  </si>
  <si>
    <t>Expositions figurant au bilan (exclusion faite des dérivés et des cessions temporaires de titres [SFT], mais compte tenu des sûretés)</t>
  </si>
  <si>
    <t>Total des expositions figurant au bilan (exclusion faite des dérivés et des SFT) (somme des lignes 1 à 4)</t>
  </si>
  <si>
    <t>Coût de remplacement associé à toutes les transactions sur dérivés (le cas échéant, déduction faite de la fraction liquide et admissible de la marge de variation et/ou avec compensation bilatérale)</t>
  </si>
  <si>
    <t>Majorations pour expositions futures potentielles associées à toutes les transactions sur dérivés</t>
  </si>
  <si>
    <t>(Montants compensés des liquidités à verser et à recevoir sur les actifs SFT bruts)</t>
  </si>
  <si>
    <t>Dont les provisions comptables pour PCA sur les expositions soumises à l’approche standard</t>
  </si>
  <si>
    <r>
      <t>Valeurs comptables brutes des</t>
    </r>
    <r>
      <rPr>
        <b/>
        <vertAlign val="superscript"/>
        <sz val="10"/>
        <rFont val="Calibri"/>
        <family val="2"/>
        <scheme val="minor"/>
      </rPr>
      <t>2)</t>
    </r>
  </si>
  <si>
    <t>Incluses dans la catégorie réglementaire spécifique</t>
  </si>
  <si>
    <t>Incluses dans la catégorie réglementaire générale</t>
  </si>
  <si>
    <t>Dont les provisions comptables pour PCA sur les expositions soumises à l’approche NI</t>
  </si>
  <si>
    <t xml:space="preserve">5) Comprend les acceptations bancaires et les dépôts auprès d'autres banques. </t>
  </si>
  <si>
    <t>Montants radiés</t>
  </si>
  <si>
    <t>2) Définition réglementaire de défaut : lorsqu’il existe des preuves objectives que la Banque n’est plus raisonnablement assurée de recouvrer les intérêts et le principal à la date prévue, lorsqu'un paiement prévu par contrat est en souffrance depuis 90 jours (y compris les prêts sur cartes de crédit) ou lorsque le client est considéré comme étant en faillite.</t>
  </si>
  <si>
    <t>Tranche en défaut</t>
  </si>
  <si>
    <t>2) Comprend les expositions aux prêts aux particuliers et autres qu’aux particuliers soumis à l’approche NI avancée, où la sûreté est utilisée dans l’estimation de la PCD.</t>
  </si>
  <si>
    <t>5) Comprend les acceptations bancaires et les dépôts auprès d'autres banques.</t>
  </si>
  <si>
    <t xml:space="preserve">1) Comprend des ajustements pour l’atténuation du risque de crédit fondés sur l’application de l’approche complète pour les sûretés. </t>
  </si>
  <si>
    <t>Expositions avant la prise en compte des FCEC et des techniques d’ARC</t>
  </si>
  <si>
    <r>
      <t>Expositions après la prise en compte des FCEC et des techniques d’ARC</t>
    </r>
    <r>
      <rPr>
        <b/>
        <vertAlign val="superscript"/>
        <sz val="10"/>
        <rFont val="Calibri"/>
        <family val="2"/>
        <scheme val="minor"/>
      </rPr>
      <t>1)</t>
    </r>
  </si>
  <si>
    <t>Dont : IPRRE</t>
  </si>
  <si>
    <t>Dont : IPCRE</t>
  </si>
  <si>
    <t>Dont : acquisition de terrains, développement et construction</t>
  </si>
  <si>
    <r>
      <t>ECD après la prise en compte des techniques d’ARC et des FCEC</t>
    </r>
    <r>
      <rPr>
        <b/>
        <vertAlign val="superscript"/>
        <sz val="10"/>
        <rFont val="Calibri"/>
        <family val="2"/>
        <scheme val="minor"/>
      </rPr>
      <t>1)</t>
    </r>
  </si>
  <si>
    <r>
      <t>Nombre de débiteurs</t>
    </r>
    <r>
      <rPr>
        <b/>
        <vertAlign val="superscript"/>
        <sz val="10"/>
        <rFont val="Calibri"/>
        <family val="2"/>
        <scheme val="minor"/>
      </rPr>
      <t>3)</t>
    </r>
  </si>
  <si>
    <r>
      <t>PCD moyenne</t>
    </r>
    <r>
      <rPr>
        <b/>
        <vertAlign val="superscript"/>
        <sz val="10"/>
        <rFont val="Calibri"/>
        <family val="2"/>
        <scheme val="minor"/>
      </rPr>
      <t>4)</t>
    </r>
  </si>
  <si>
    <r>
      <t>Durée 
moyenne</t>
    </r>
    <r>
      <rPr>
        <b/>
        <vertAlign val="superscript"/>
        <sz val="10"/>
        <rFont val="Calibri"/>
        <family val="2"/>
        <scheme val="minor"/>
      </rPr>
      <t>5)</t>
    </r>
  </si>
  <si>
    <r>
      <t>PA</t>
    </r>
    <r>
      <rPr>
        <b/>
        <vertAlign val="superscript"/>
        <sz val="10"/>
        <rFont val="Calibri"/>
        <family val="2"/>
        <scheme val="minor"/>
      </rPr>
      <t>1)</t>
    </r>
  </si>
  <si>
    <t>APR avant la prise en compte des dérivés de crédit</t>
  </si>
  <si>
    <t xml:space="preserve">1) À la date de clôture, les dérivés de crédit, utilisés comme technique d’ARC, n’avaient pas d’incidence sur les APR au sein du portefeuille bancaire. </t>
  </si>
  <si>
    <t>APR à la clôture de la période précédente</t>
  </si>
  <si>
    <t>APR à la clôture de la période considérée</t>
  </si>
  <si>
    <t>2) Modifications à l’évaluation de la qualité des actifs de la banque découlant de changements dans le risque inhérent à l’emprunteur, tels que la révision de la notation, les rajustements de paramètres ou des effets similaires.</t>
  </si>
  <si>
    <t>3) Variations découlant de la mise en œuvre de modèles, des modifications au champ d’application des modèles ou de toutes modifications apportées afin de corriger les faiblesses des modèles.</t>
  </si>
  <si>
    <t>4) Variations attribuables aux modifications de la méthodologie de calcul du fait des modifications aux politiques réglementaires, y compris les révisions de la réglementation existante et des nouvelles réglementations.</t>
  </si>
  <si>
    <t>5) Modifications de la taille du portefeuille en raison d’acquisitions et/ou de cessions.</t>
  </si>
  <si>
    <t xml:space="preserve">Autres que l'ICFV </t>
  </si>
  <si>
    <t>Actions soumises à la méthode de pondération simple des risques</t>
  </si>
  <si>
    <t xml:space="preserve">1) À la date de clôture, le financement spécialisé et les actions soumises à la méthode de pondération simple des risques ne s’appliquaient pas. </t>
  </si>
  <si>
    <t>Alpha servant au calcul de l'ECD réglementaire</t>
  </si>
  <si>
    <t>MEC / AS-RCC (pour les dérivés)</t>
  </si>
  <si>
    <t>Approche simple pour l’ARC (pour les cessions temporaires de titres)</t>
  </si>
  <si>
    <t>Approche globale pour l’ARC (pour les cessions temporaires de titres)</t>
  </si>
  <si>
    <t>Sûretés utilisées dans les cessions temporaires de titres</t>
  </si>
  <si>
    <t>Trésorerie – devise locale</t>
  </si>
  <si>
    <t>Trésorerie – autres devises</t>
  </si>
  <si>
    <r>
      <t>(en millions de dollars)</t>
    </r>
    <r>
      <rPr>
        <vertAlign val="superscript"/>
        <sz val="10"/>
        <color rgb="FFFF0000"/>
        <rFont val="Calibri"/>
        <family val="2"/>
        <scheme val="minor"/>
      </rPr>
      <t>1)</t>
    </r>
  </si>
  <si>
    <t>2) Modifications internes à la taille et à la composition du portefeuille (y compris les nouveaux prêts et les prêts venant à échéance), compte non tenu des acquisitions et des cessions d’entités.</t>
  </si>
  <si>
    <t>4) Variations découlant de la mise en œuvre de modèles, des modifications au champ d’application des modèles ou de toutes modifications apportées afin de corriger les faiblesses des modèles.</t>
  </si>
  <si>
    <t>6) Modifications de la taille du portefeuille en raison d’acquisitions et/ou de cessions.</t>
  </si>
  <si>
    <t xml:space="preserve">5) Variations attribuables aux modifications de la méthodologie de calcul du fait des modifications aux politiques réglementaires et/ou de la surveillance réglementaire, y compris l’interprétation. </t>
  </si>
  <si>
    <t>ECD (après la prise en compte des techniques d’ARC)</t>
  </si>
  <si>
    <t>Expositions sur opérations auprès de CC non admissibles (à l'exception du dépôt de garantie initial et des contributions au fonds de défaut), dont :</t>
  </si>
  <si>
    <r>
      <t xml:space="preserve">Prêts aux particuliers (total)
</t>
    </r>
    <r>
      <rPr>
        <sz val="10"/>
        <color theme="1"/>
        <rFont val="Calibri"/>
        <family val="2"/>
        <scheme val="minor"/>
      </rPr>
      <t xml:space="preserve">     – Dont :</t>
    </r>
  </si>
  <si>
    <t>5) Les exigences de fonds propres liées aux expositions de titrisation dans le portefeuille de négociation sont fondées sur les modèles internes de risque de marché de la Banque, notamment sa mesure du risque global.</t>
  </si>
  <si>
    <t>Valeurs des expositions (par approches réglementaires)</t>
  </si>
  <si>
    <t>APR (par approches réglementaires)</t>
  </si>
  <si>
    <t>1 250 %</t>
  </si>
  <si>
    <t>Dont la titrisation</t>
  </si>
  <si>
    <t>Dont les prêts aux particuliers sous-jacents</t>
  </si>
  <si>
    <t>Dont les prêts de gros</t>
  </si>
  <si>
    <t>Dont la retitrisation</t>
  </si>
  <si>
    <t>État des flux des fonds propres réglementaires</t>
  </si>
  <si>
    <t>Actions rachetées</t>
  </si>
  <si>
    <t>Annulation de l'écart de crédit propre (après impôt)</t>
  </si>
  <si>
    <t>Variations des autres éléments du résultat global (AERG), compte non tenu des couvertures de flux de trésorerie</t>
  </si>
  <si>
    <t>Émissions de titres de fonds propres</t>
  </si>
  <si>
    <t xml:space="preserve"> Actifs pondérés en fonction des risques et ratios de fonds propres</t>
  </si>
  <si>
    <r>
      <t>ACTIFS PONDÉRÉS EN FONCTION DES RISQUES</t>
    </r>
    <r>
      <rPr>
        <b/>
        <vertAlign val="superscript"/>
        <sz val="10"/>
        <rFont val="Calibri"/>
        <family val="2"/>
        <scheme val="minor"/>
      </rPr>
      <t>1)</t>
    </r>
  </si>
  <si>
    <t>Risque de marché - équivalent des actifs à risque</t>
  </si>
  <si>
    <t xml:space="preserve">Risque d’exploitation - équivalent des actifs à risque </t>
  </si>
  <si>
    <t>Total des fonds propres</t>
  </si>
  <si>
    <t>Variation des actifs pondérés en fonction des risques par types de risques</t>
  </si>
  <si>
    <t>APR du risque de crédit</t>
  </si>
  <si>
    <t>APR du risque de marché</t>
  </si>
  <si>
    <t>APR du risque d’exploitation</t>
  </si>
  <si>
    <t>Proportion pour la Banque</t>
  </si>
  <si>
    <t>4) Prêts sur cartes de crédit et lignes de crédit sans échéance déterminée.</t>
  </si>
  <si>
    <t xml:space="preserve">   EPRPA</t>
  </si>
  <si>
    <t>Paramètres de la perte estimée et de la perte réelle - portefeuilles de prêts aux particuliers et autres qu’aux particuliers soumis à l’approche NI avancée</t>
  </si>
  <si>
    <t>Taux de défaut réel
%</t>
  </si>
  <si>
    <r>
      <t>FCEC estimé moyen</t>
    </r>
    <r>
      <rPr>
        <b/>
        <vertAlign val="superscript"/>
        <sz val="10"/>
        <rFont val="Calibri"/>
        <family val="2"/>
        <scheme val="minor"/>
      </rPr>
      <t>2)</t>
    </r>
    <r>
      <rPr>
        <b/>
        <sz val="10"/>
        <rFont val="Calibri"/>
        <family val="2"/>
        <scheme val="minor"/>
      </rPr>
      <t xml:space="preserve">
%</t>
    </r>
  </si>
  <si>
    <r>
      <t>FCEC réel</t>
    </r>
    <r>
      <rPr>
        <b/>
        <vertAlign val="superscript"/>
        <sz val="10"/>
        <rFont val="Calibri"/>
        <family val="2"/>
        <scheme val="minor"/>
      </rPr>
      <t>2)</t>
    </r>
    <r>
      <rPr>
        <b/>
        <sz val="10"/>
        <rFont val="Calibri"/>
        <family val="2"/>
        <scheme val="minor"/>
      </rPr>
      <t xml:space="preserve">
%</t>
    </r>
  </si>
  <si>
    <t>2) Les évaluations rétroactives de l’ECD sont effectuées au moyen d’une évaluation rétroactive du facteur de conversion en équivalent crédit (FCEC), puisque l’ECD est calculée au moyen de la somme de l’exposition prélevée et de l’exposition non prélevée multipliée par le FCEC estimé.</t>
  </si>
  <si>
    <r>
      <t xml:space="preserve">Taux de défaut réel </t>
    </r>
    <r>
      <rPr>
        <b/>
        <vertAlign val="superscript"/>
        <sz val="10"/>
        <rFont val="Calibri"/>
        <family val="2"/>
        <scheme val="minor"/>
      </rPr>
      <t>2),5)</t>
    </r>
    <r>
      <rPr>
        <b/>
        <sz val="10"/>
        <rFont val="Calibri"/>
        <family val="2"/>
        <scheme val="minor"/>
      </rPr>
      <t xml:space="preserve">
%</t>
    </r>
  </si>
  <si>
    <r>
      <t>PD estimée moyenne</t>
    </r>
    <r>
      <rPr>
        <b/>
        <vertAlign val="superscript"/>
        <sz val="10"/>
        <rFont val="Calibri"/>
        <family val="2"/>
        <scheme val="minor"/>
      </rPr>
      <t>2),7)</t>
    </r>
    <r>
      <rPr>
        <b/>
        <sz val="10"/>
        <rFont val="Calibri"/>
        <family val="2"/>
        <scheme val="minor"/>
      </rPr>
      <t xml:space="preserve">
%</t>
    </r>
  </si>
  <si>
    <r>
      <t>PCD estimée moyenne</t>
    </r>
    <r>
      <rPr>
        <b/>
        <vertAlign val="superscript"/>
        <sz val="10"/>
        <rFont val="Calibri"/>
        <family val="2"/>
        <scheme val="minor"/>
      </rPr>
      <t>3),7)</t>
    </r>
    <r>
      <rPr>
        <b/>
        <sz val="10"/>
        <rFont val="Calibri"/>
        <family val="2"/>
        <scheme val="minor"/>
      </rPr>
      <t xml:space="preserve">
%</t>
    </r>
  </si>
  <si>
    <r>
      <t>PCD réelle</t>
    </r>
    <r>
      <rPr>
        <b/>
        <vertAlign val="superscript"/>
        <sz val="10"/>
        <rFont val="Calibri"/>
        <family val="2"/>
        <scheme val="minor"/>
      </rPr>
      <t>3),6)</t>
    </r>
    <r>
      <rPr>
        <b/>
        <sz val="10"/>
        <rFont val="Calibri"/>
        <family val="2"/>
        <scheme val="minor"/>
      </rPr>
      <t xml:space="preserve">
%</t>
    </r>
  </si>
  <si>
    <r>
      <t>ECD estimée</t>
    </r>
    <r>
      <rPr>
        <b/>
        <vertAlign val="superscript"/>
        <sz val="10"/>
        <rFont val="Calibri"/>
        <family val="2"/>
        <scheme val="minor"/>
      </rPr>
      <t>4),7)</t>
    </r>
    <r>
      <rPr>
        <b/>
        <sz val="10"/>
        <rFont val="Calibri"/>
        <family val="2"/>
        <scheme val="minor"/>
      </rPr>
      <t xml:space="preserve">
$</t>
    </r>
  </si>
  <si>
    <r>
      <t>ECD réelle</t>
    </r>
    <r>
      <rPr>
        <b/>
        <vertAlign val="superscript"/>
        <sz val="10"/>
        <rFont val="Calibri"/>
        <family val="2"/>
        <scheme val="minor"/>
      </rPr>
      <t>4),5)</t>
    </r>
    <r>
      <rPr>
        <b/>
        <sz val="10"/>
        <rFont val="Calibri"/>
        <family val="2"/>
        <scheme val="minor"/>
      </rPr>
      <t xml:space="preserve">
$</t>
    </r>
  </si>
  <si>
    <r>
      <t>Dérivés – risque de contrepartie</t>
    </r>
    <r>
      <rPr>
        <b/>
        <vertAlign val="superscript"/>
        <sz val="12"/>
        <color theme="0"/>
        <rFont val="Arial"/>
        <family val="2"/>
      </rPr>
      <t>1)</t>
    </r>
  </si>
  <si>
    <t xml:space="preserve">Montant en équivalent risque de crédit </t>
  </si>
  <si>
    <t>Correspond normalement à l’exposition en cas de défaut brute attendue et comprend les montants en cours au titre des expositions liées à des éléments au bilan et les montants équivalents de prêts au titre des expositions liées à des éléments hors bilan.</t>
  </si>
  <si>
    <t>Expositions sur les banques</t>
  </si>
  <si>
    <t>Créance d’une société, d’une société de personnes ou d’une entreprise individuelle.</t>
  </si>
  <si>
    <t>Créance d’une banque ou de l’équivalent [y compris certains organismes publics (OP) auxquels le même traitement que celui pour les banques est appliqué].</t>
  </si>
  <si>
    <t>Créance d’un État souverain, d’une banque centrale, de certaines banques multilatérales de développement (BMD) ou de certains OP auxquels le même traitement que celui pour les emprunteurs souverains est appliqué.</t>
  </si>
  <si>
    <t>Expositions sur les emprunteurs souverains</t>
  </si>
  <si>
    <t>Placements dans des titres adossés à des actifs, des titres hypothécaires, des titres adossés à des prêts avec flux groupés et des titres adossés à des créances avec flux groupés figurant au bilan. Les facilités de trésorerie hors bilan comprennent les rehaussements de crédit des fonds multicédants de PCAA de la Banque et les facilités de trésorerie des fonds multicédants de PCAA non parrainées par la banque.</t>
  </si>
  <si>
    <t>Sous-catégories d’expositions</t>
  </si>
  <si>
    <t>Montant en cours des prêts, des contrats de location, des acceptations, des dépôts auprès d’autres banques et des titres de créance disponibles à la vente.</t>
  </si>
  <si>
    <t>Contreparties centrales admissibles (CCA) qui sont en conformité avec les normes du CSPR et de l’OICV et qui peuvent aider les banques de compensation membres à provisionner adéquatement les expositions aux contreparties centrales en effectuant les calculs et/ou en mettant à la disposition de leurs banques de compensation membres, ou d’autres personnes, des informations suffisantes pour permettre d’effectuer les calculs de fonds propres.</t>
  </si>
  <si>
    <t>Contreparties centrales non admissibles (CCNA)</t>
  </si>
  <si>
    <t>Correspond aux contreparties centrales qui ne sont pas en conformité avec les normes du CSPR et de l’OICV, telles qu’elles sont décrites dans la définition des CCA. Les expositions sur les CCNA font l’objet d’un traitement standard dans le cadre de l’Accord de Bâle.</t>
  </si>
  <si>
    <t>Multiple de corrélation de valeur entre actifs (CVA)</t>
  </si>
  <si>
    <t>Les règles de Bâle III ont accru la pondération de l'exposition à certaines institutions financières (IF) par rapport au secteur non financier en introduisant un multiple de corrélation de valeur entre actifs (CVA). Le facteur de corrélation pris en compte dans la formule pondérée des risques est multiplié par cette CVA, qui correspond à 1,25 pour toutes les expositions aux institutions financières réglementées dont l’actif total est supérieur ou égal à 100 milliards de dollars américains et pour toutes les expositions aux institutions financières non réglementées.</t>
  </si>
  <si>
    <t>Le risque de corrélation défavorable survient lorsque l’exposition à une contrepartie donnée affiche une corrélation positive avec probabilité de défaut de la contrepartie en raison de la nature de la transaction avec cette contrepartie.</t>
  </si>
  <si>
    <t>L'ajustement de l’évaluation du crédit (AEC) correspond à la différence entre la valeur sans risque d’un portefeuille et la valeur réelle de ce portefeuille, en tenant compte du défaut éventuel d’une contrepartie. L’AEC vise à déterminer l’incidence du risque de contrepartie.</t>
  </si>
  <si>
    <t>Vue d'ensemble</t>
  </si>
  <si>
    <t>Faits saillants</t>
  </si>
  <si>
    <t>Ex. qualitatives</t>
  </si>
  <si>
    <t>Dérivés</t>
  </si>
  <si>
    <t>Échéances</t>
  </si>
  <si>
    <t>Sec. géo.</t>
  </si>
  <si>
    <t>APR par secteurs</t>
  </si>
  <si>
    <t>APR_flux</t>
  </si>
  <si>
    <t>APR_sommaire</t>
  </si>
  <si>
    <t>Flux de FP</t>
  </si>
  <si>
    <t>Différences entre les périmètres de consolidation comptable et réglementaire et correspondance
 dans les états financiers</t>
  </si>
  <si>
    <t>Qualité du crédit des actifs</t>
  </si>
  <si>
    <t>Variation des stocks de prêts et de titres de créance en défaut</t>
  </si>
  <si>
    <t>Approche standard – expositions au risque de crédit et effets de l’atténuation du risque de crédit (ARC)</t>
  </si>
  <si>
    <t>Approche standard – expositions par catégories d’actifs et par coefficients de pondération des risques</t>
  </si>
  <si>
    <t>États des flux des APR pour les expositions au risque de crédit selon l’approche NI</t>
  </si>
  <si>
    <t xml:space="preserve">État des flux des fonds propres réglementaires </t>
  </si>
  <si>
    <t xml:space="preserve">Exposition au risque de crédit par secteurs géographiques </t>
  </si>
  <si>
    <t xml:space="preserve">Expositions au risque de crédit par échéances selon l’approche NI avancée </t>
  </si>
  <si>
    <t xml:space="preserve">Paramètres de la perte estimée et de la perte réelle - portefeuilles de prêts aux particuliers et autres qu’aux particuliers soumis à l’approche NI avancée </t>
  </si>
  <si>
    <t>Aperçu des mesures d’atténuation du risque de crédit</t>
  </si>
  <si>
    <t>Exigences de fonds propres en regard de l’ajustement de l’évaluation du crédit (AEC)</t>
  </si>
  <si>
    <r>
      <t>Exposition en cas de défaut (après la prise en compte des techniques d’ARC)</t>
    </r>
    <r>
      <rPr>
        <b/>
        <vertAlign val="superscript"/>
        <sz val="10"/>
        <rFont val="Calibri"/>
        <family val="2"/>
        <scheme val="minor"/>
      </rPr>
      <t>1)</t>
    </r>
  </si>
  <si>
    <t>Les informations qualitatives sur les simulations de crise (par exemple, portefeuilles soumis à des simulations de crise, scénarios adoptés et méthodologies utilisées, et utilisation de simulations de crise dans le cadre de la gestion des risques).</t>
  </si>
  <si>
    <r>
      <t>• l’approche réglementaire nationale utilisée à l’égard des entités d’assurance pour déterminer les fonds propres présentés d’une BIS</t>
    </r>
    <r>
      <rPr>
        <vertAlign val="superscript"/>
        <sz val="10"/>
        <color theme="1"/>
        <rFont val="Calibri"/>
        <family val="2"/>
        <scheme val="minor"/>
      </rPr>
      <t>i</t>
    </r>
    <r>
      <rPr>
        <sz val="10"/>
        <color theme="1"/>
        <rFont val="Calibri"/>
        <family val="2"/>
        <scheme val="minor"/>
      </rPr>
      <t xml:space="preserve"> (c’est-à-dire la déduction des investissements dans les filiales d’assurance ou d’autres approches, comme il est indiqué dans le [dispositif de Bâle, SCO30.5]);  </t>
    </r>
  </si>
  <si>
    <t>Partie 4 - Tableau CRC : Informations qualitatives requises sur les mesures d’atténuation du risque de crédit</t>
  </si>
  <si>
    <t>La description des principales caractéristiques des modèles approuvés :
i) les définitions, méthodes et données pour l’estimation et la validation de la PD (par exemple, la façon dont les PD sont estimées pour les portefeuilles à faible taux de défaut; s’il existe des seuils réglementaires; les facteurs à l’origine des différences observées entre la PD et les taux réels de défaut, au moins pour les trois dernières périodes);
et, le cas échéant :
ii) la PCD (par exemple, les méthodes de calcul de la PCD en cas de baisse; la façon dont les PCD sont estimées pour les portefeuilles à faible taux de défaut; et le temps écoulé entre le défaut et la clôture de l’exposition);
iii) les facteurs de conversion en équivalent crédit, y compris les hypothèses utilisées pour le calcul de ces variables.</t>
  </si>
  <si>
    <t>e) Le cas échéant, la description du processus de mise en œuvre de l’approche fondée sur les évaluations internes (IAA) de Bâle. La description doit comprendre les éléments suivants :</t>
  </si>
  <si>
    <t>f) Les banques doivent décrire l’utilisation de l’évaluation interne à des fins autres que les exigences de fonds propres dans l’approche IAA.</t>
  </si>
  <si>
    <t>Risque de crédit (à l'exception du risque de contrepartie)</t>
  </si>
  <si>
    <t>Dont : approche fondée sur les notations internes pour la titrisation (SEC-IRBA)</t>
  </si>
  <si>
    <t>Dont : approche fondée sur les notations externes pour la titrisation (SEC-ERBA), y compris l’approche fondée sur les évaluations internes (IAA)</t>
  </si>
  <si>
    <t>Dont : approche standard pour la titrisation (SEC-SA)</t>
  </si>
  <si>
    <t>2) Comprend les engagements non prélevés et les lettres de crédit/garanties après application des facteurs de conversion en équivalent crédit, les expositions de titrisation
      non financées et les contributions aux fonds de garantie non financées.</t>
  </si>
  <si>
    <t>Profits et pertes découlant de l’évolution du risque de crédit propre relativement aux passifs évalués à la juste valeur</t>
  </si>
  <si>
    <t>dont : charges administratives liées aux créances hypothécaires</t>
  </si>
  <si>
    <t>Ajustement pour éléments hors bilan (conversion en équivalent crédit des expositions hors bilan)</t>
  </si>
  <si>
    <t>(Ajustements pour conversion en équivalent crédit)</t>
  </si>
  <si>
    <t>2) Valeur comptable des expositions au bilan et hors bilan avant la prise en compte des facteurs de conversion en équivalent crédit (FCEC) ou de l’atténuation du risque de crédit (ARC), mais après la prise en compte des radiations.</t>
  </si>
  <si>
    <t>3) Les expositions en situation de défaut comprennent i) le montant brut des prêts douteux présenté par la Banque, ii) les prêts sur cartes de crédit répondant à la définition réglementaire de défaut et iii) les engagements hors bilan, les lettres de crédit et/ou les lettres de garantie répondant à la définition réglementaire de défaut.</t>
  </si>
  <si>
    <t>1) Les expositions en situation de défaut comprennent i) le montant brut des prêts douteux présenté par la Banque, ii) les prêts sur cartes de crédit répondant à la définition réglementaire de défaut et iii) les engagements hors bilan, les lettres de crédit et/ou les lettres de garantie répondant à la définition réglementaire de défaut.</t>
  </si>
  <si>
    <r>
      <t>Total des expositions au risque de crédit (après la prise en compte des FCEC et des techniques d’ARC)</t>
    </r>
    <r>
      <rPr>
        <b/>
        <vertAlign val="superscript"/>
        <sz val="10"/>
        <rFont val="Calibri"/>
        <family val="2"/>
        <scheme val="minor"/>
      </rPr>
      <t>1)</t>
    </r>
  </si>
  <si>
    <t>1)  Montants utilisés dans le calcul des exigences de fonds propres, y compris les montants au bilan et hors bilan, déduction faite des provisions (étape 3 des PCA) et des radiations.
      Les montants sont présentés après application des mesures d’atténuation du risque de crédit (ARC) et des facteurs de conversion en équivalent crédit (FCEC). Comprend les ajustements au titre de l’ARC apportés aux expositions fondés sur l’application de l’approche globale pour les sûretés.</t>
  </si>
  <si>
    <t>2) PD après la prise en compte des techniques d’ARC pondérée par ECD après la prise en compte des techniques d’ARC.</t>
  </si>
  <si>
    <t>4) PCD après la prise en compte des techniques d’ARC pondérée par ECD après la prise en compte des techniques d’ARC.</t>
  </si>
  <si>
    <t>7) La densité des APR est calculée en divisant les actifs pondérés en fonction des risques (colonne i) par l’ECD après la prise en compte des techniques d’ARC et des FCEC (colonne d).</t>
  </si>
  <si>
    <t>Expositions hors bilan avant la prise en compte des FCEC</t>
  </si>
  <si>
    <t>ECD après la prise en compte des techniques d’ARC et des FCEC</t>
  </si>
  <si>
    <t>ECD après la prise en compte des techniques d’ARC</t>
  </si>
  <si>
    <t>Organismes publics (OP), à l'exception des administrations centrales</t>
  </si>
  <si>
    <t>3) PCD après la prise en compte des techniques d’ARC pondérée par ECD après la prise en compte des techniques d’ARC.</t>
  </si>
  <si>
    <t>Approche NI</t>
  </si>
  <si>
    <t>ERBA / IAA</t>
  </si>
  <si>
    <t>Ajustement de l’évaluation du crédit</t>
  </si>
  <si>
    <t>Pour de plus amples renseignements, veuillez communiquer avec les Relations avec les investisseurs, Banque Scotia :</t>
  </si>
  <si>
    <t>Fonds propres émis directement qui seront progressivement éliminés des CET1 (applicable uniquement aux institutions qui ne sont pas constituées en société par actions)</t>
  </si>
  <si>
    <t>- Logiciels considérés comme des immobilisations incorporelles</t>
  </si>
  <si>
    <r>
      <t>Expositions figurant au bilan</t>
    </r>
    <r>
      <rPr>
        <b/>
        <vertAlign val="superscript"/>
        <sz val="10"/>
        <color theme="1"/>
        <rFont val="Calibri"/>
        <family val="2"/>
        <scheme val="minor"/>
      </rPr>
      <t>1)</t>
    </r>
  </si>
  <si>
    <t>Défauts sur prêts et titres de créance survenus depuis la période précédente</t>
  </si>
  <si>
    <t>Goodwill et autres immobilisations incorporelles (déduction faite du passif d’impôt correspondant)</t>
  </si>
  <si>
    <t>Approche NI avancée – expositions au risque de crédit par portefeuilles et par fourchettes de probabilités de défaut (PD) - prêts aux particuliers</t>
  </si>
  <si>
    <t>Approche NI avancée – expositions au risque de crédit par portefeuilles et par fourchettes de probabilités de défaut (PD) - prêts autres qu'aux particuliers</t>
  </si>
  <si>
    <t>Approche NI fondation – expositions au risque de crédit par portefeuilles et par fourchettes de probabilités de défaut (PD) - prêts autres qu'aux particuliers</t>
  </si>
  <si>
    <r>
      <t>Autres</t>
    </r>
    <r>
      <rPr>
        <b/>
        <vertAlign val="superscript"/>
        <sz val="10"/>
        <rFont val="Calibri"/>
        <family val="2"/>
        <scheme val="minor"/>
      </rPr>
      <t>4)</t>
    </r>
  </si>
  <si>
    <t>% NI</t>
  </si>
  <si>
    <t>Expositions - approche NI</t>
  </si>
  <si>
    <t>Expositions - approche standard</t>
  </si>
  <si>
    <r>
      <t>Titres de créances subordonnées et actions</t>
    </r>
    <r>
      <rPr>
        <vertAlign val="superscript"/>
        <sz val="10"/>
        <rFont val="Calibri"/>
        <family val="2"/>
        <scheme val="minor"/>
      </rPr>
      <t>3)</t>
    </r>
  </si>
  <si>
    <t>a) En plus des exigences générales d’informations qualitatives (paragraphe 824), les approches d’évaluation des fonds propres relatives au risque opérationnel que la banque est habilitée à appliquer.</t>
  </si>
  <si>
    <t>b) Description des approches de mesure avancées (AMA) pour le risque d’exploitation, si elles sont utilisées par la banque, y compris l’analyse des facteurs internes et externes significatifs pris en compte dans l’approche de mesure de la banque. En cas d’utilisation partielle, la portée et la couverture des différentes approches utilisées ou appliquées aux fonds propres réglementaires.</t>
  </si>
  <si>
    <t>c) Pour les banques appliquant l’AMA, la description du recours à l’assurance aux fins de réduction du risque opérationnel.</t>
  </si>
  <si>
    <t>67, 106</t>
  </si>
  <si>
    <t xml:space="preserve">4) Les montants des expositions aux prêts soumis à l’approche NI sont comptabilisés avant les radiations partielles et les provisions spécifiques de l’IFRS 9,
      et les montants des expositions aux prêts soumis à l’approche standard sont comptabilisés déduction faite des radiations partielles et des provisions spécifiques de l’IFRS 9. </t>
  </si>
  <si>
    <r>
      <t>Reflète les cibles du premier pilier, compte non tenu de la réserve pour stabilité intérieure du deuxième pilier de 3,0 % à compter du 1</t>
    </r>
    <r>
      <rPr>
        <vertAlign val="superscript"/>
        <sz val="9"/>
        <rFont val="Calibri"/>
        <family val="2"/>
        <scheme val="minor"/>
      </rPr>
      <t>er</t>
    </r>
    <r>
      <rPr>
        <sz val="9"/>
        <rFont val="Calibri"/>
        <family val="2"/>
        <scheme val="minor"/>
      </rPr>
      <t xml:space="preserve"> février 2023 (auparavant, 2,5 % depuis le 31 octobre 2021.</t>
    </r>
  </si>
  <si>
    <t>Total des expositions</t>
  </si>
  <si>
    <t>105–130 %</t>
  </si>
  <si>
    <t>90–100 %</t>
  </si>
  <si>
    <t>75-80 %</t>
  </si>
  <si>
    <t>40–70 %</t>
  </si>
  <si>
    <t>Moins de 40 %</t>
  </si>
  <si>
    <t>(avant les FCEC)</t>
  </si>
  <si>
    <t>Exposotions</t>
  </si>
  <si>
    <t>Expositions hors bilan</t>
  </si>
  <si>
    <t>Expositions au bilan</t>
  </si>
  <si>
    <t>1) Exclut les expositions sur les prêts hypothécaires à l’habitation aux particuliers assurés par la SCHL, Sagen et la Société d’assurance hypothécaire Canada Guaranty, qui sont inclus dans les prêts autres qu'aux particuliers.</t>
  </si>
  <si>
    <r>
      <t>Emprunteurs souverains</t>
    </r>
    <r>
      <rPr>
        <b/>
        <vertAlign val="superscript"/>
        <sz val="10"/>
        <color theme="1"/>
        <rFont val="Calibri"/>
        <family val="2"/>
        <scheme val="minor"/>
      </rPr>
      <t>1)</t>
    </r>
  </si>
  <si>
    <t>1) Comprend les prêts hypothécaires à l’habitation aux particuliers assurés par la SCHL et la fraction garantie des prêts hypotécaires assurés par Sagen et la Société d’assurance hypothécaire Canada Guaranty.</t>
  </si>
  <si>
    <r>
      <t>Densité des APR</t>
    </r>
    <r>
      <rPr>
        <b/>
        <vertAlign val="superscript"/>
        <sz val="10"/>
        <rFont val="Calibri"/>
        <family val="2"/>
        <scheme val="minor"/>
      </rPr>
      <t>5)</t>
    </r>
  </si>
  <si>
    <t>5) La densité des APR est calculée en divisant les actifs pondérés en fonction des risques (colonne f) par l’ECD après la prise en compte des techniques d’ARC (colonne a).</t>
  </si>
  <si>
    <t>1) Représente les expositions soumises à l’approche NI fondation pour les dérivés et les cessions temporaires de titres</t>
  </si>
  <si>
    <t>3) « Méthodologie et politique » s’entend des modifications de la méthodologie de calcul du fait des modifications aux politiques réglementaires, comme une nouvelle réglementation (Bâle III révisé).</t>
  </si>
  <si>
    <t xml:space="preserve">1) « Méthodologie et politique » s’entend des modifications de la méthodologie de calcul du fait des modifications aux politiques réglementaires, comme une nouvelle réglementation (par exemple Bâle III), y compris l’interprétation réglementaire. </t>
  </si>
  <si>
    <r>
      <t>Autres</t>
    </r>
    <r>
      <rPr>
        <vertAlign val="superscript"/>
        <sz val="10"/>
        <rFont val="Calibri"/>
        <family val="2"/>
        <scheme val="minor"/>
      </rPr>
      <t>1)</t>
    </r>
  </si>
  <si>
    <t>1) Comprend des ajustements du plancher de fonds propres aux termes de Bâle III.</t>
  </si>
  <si>
    <t>1) Les informations sont établies avec un décalage d’un trimestre. Pour les données du deuxième trimestre de 2023, les paramètres estimés sont fondés sur les moyennes non pondérées du portefeuille au premier trimestre de 2022, alors que les paramètres réels sont fondés sur les moyennes non pondérées des paramètres réalisés au cours des quatre trimestres précédents (deuxième  trimestre de 2022 au premier trimestre de 2023).</t>
  </si>
  <si>
    <t>Rapport au titre du troisième pilier</t>
  </si>
  <si>
    <t>Exposition du ratio de levier</t>
  </si>
  <si>
    <t>Instruments de fonds propres qui seront éliminés progressivement</t>
  </si>
  <si>
    <t>Plafond en vigueur sur les autres instruments de fonds propres de T1 (AT1) destinés à être éliminés (%)</t>
  </si>
  <si>
    <t>Plafond en vigueur sur les instruments de T2 qui seront progressivement éliminés (%)</t>
  </si>
  <si>
    <t>Montants exclus des instruments de T2 en raison d'un plafond (excédent par rapport au plafond après rachats et remboursements à l'échéance)</t>
  </si>
  <si>
    <t>IC2 : Indicateurs clés – exigences de TLAC (au niveau du groupe de résolution)</t>
  </si>
  <si>
    <t>Partie 2 - OVA – Approche de la gestion des risques de la Banque</t>
  </si>
  <si>
    <r>
      <t>La portée et les définitions des expositions « en souffrance » et des « prêts douteux » utilisées à des fins comptables et, le cas échéant, les différences entre la définition de « en souffrance » et de « en défaut » à des fins comptables et réglementaires. Lorsque le référentiel comptable est l’IFRS 9, les « expositions liées aux prêts douteux » sont celles qui sont considérées comme des « prêts douteux » au sens de l’annexe A de l’IFRS 9. Lorsque les PCGR américains sont le référentiel comptable, les « expositions liées aux prêts douteux » sont celles pour lesquelles les pertes de crédit sont évaluées conformément au Topic 326 de l’ASC et pour lesquelles la BIS</t>
    </r>
    <r>
      <rPr>
        <vertAlign val="superscript"/>
        <sz val="10"/>
        <color theme="1"/>
        <rFont val="Calibri"/>
        <family val="2"/>
        <scheme val="minor"/>
      </rPr>
      <t>i</t>
    </r>
    <r>
      <rPr>
        <sz val="10"/>
        <color theme="1"/>
        <rFont val="Calibri"/>
        <family val="2"/>
        <scheme val="minor"/>
      </rPr>
      <t xml:space="preserve"> a comptabilisé une radiation ou une déprécitation partielle.</t>
    </r>
  </si>
  <si>
    <t>L’ampleur des expositions liées aux prêts en souffrance (plus de 90 jours) qui ne sont pas considérées comme des prêts douteux, et les raisons de cette situation.</t>
  </si>
  <si>
    <t>Montants des expositions sur prêts douteux (selon la définition utilisée par la banque à des fins comptables) et des provisions et radiations correspondantes, ventilés par secteurs géographiques et par secteurs d’activité :</t>
  </si>
  <si>
    <t>Décomposition des expositions restructurées en expositions sur prêts douteux et autres que les prêts douteux.</t>
  </si>
  <si>
    <t>la mise en correspondance de l'échelle alphanumérique de chaque organisme avec les catégories de risque (sauf si l’autorité de contrôle compétente publie une correspondance standard à laquelle la banque doit se conformer).</t>
  </si>
  <si>
    <t>Expositions sur prêts douteux par régions</t>
  </si>
  <si>
    <t>Expositions autres que les prêts douteux par secteurs d’activité</t>
  </si>
  <si>
    <t>Risque de crédit de contrepartie</t>
  </si>
  <si>
    <t>Dont : approche standard appliquée au risque de crédit de contrepartie (AS-RCC)</t>
  </si>
  <si>
    <t>Exigence de fonds propres entre portefeuille de négociation et portefeuille bancaire</t>
  </si>
  <si>
    <t>Ajustement au moyen du plancher (avant application du plafond transitoire)</t>
  </si>
  <si>
    <t>Ajustement au moyen du plancher (après application du plafond transitoire)</t>
  </si>
  <si>
    <t>Valeurs comptables dans le périmètre de consolidation réglementaire</t>
  </si>
  <si>
    <t>Soumis au cadre du risque de crédit de contrepartie</t>
  </si>
  <si>
    <r>
      <t>Non soumis aux exigences de fonds propres ou soumis à une déduction des fonds propres</t>
    </r>
    <r>
      <rPr>
        <b/>
        <vertAlign val="superscript"/>
        <sz val="10"/>
        <rFont val="Calibri"/>
        <family val="2"/>
        <scheme val="minor"/>
      </rPr>
      <t>3)</t>
    </r>
  </si>
  <si>
    <t>3) Comprend les déductions des fonds propres, déduction faite des passifs d’impôt différé admissibles, et les expositions sur cartes de crédit titrisées qui ne sont pas soumises aux exigences de fonds propres pour les actifs.</t>
  </si>
  <si>
    <t>Cadre du risque de crédit de contrepartie</t>
  </si>
  <si>
    <t>Valeur comptable de l’actif dans le périmètre de consolidation réglementaire (d’après le tableau LI1)</t>
  </si>
  <si>
    <t>Valeur comptable des passifs dans le périmètre de consolidation réglementaire (d’après le tableau LI1)</t>
  </si>
  <si>
    <t>CFP1 : Composition des fonds propres réglementaires</t>
  </si>
  <si>
    <r>
      <t>Source fondée sur les numéros/lettres de référence du bilan dans le périmètre de consolidation réglementaire</t>
    </r>
    <r>
      <rPr>
        <b/>
        <vertAlign val="superscript"/>
        <sz val="11"/>
        <rFont val="Calibri"/>
        <family val="2"/>
        <scheme val="minor"/>
      </rPr>
      <t>1)</t>
    </r>
  </si>
  <si>
    <r>
      <t>CTAP1 : Composition de la TLAC pour les BIS</t>
    </r>
    <r>
      <rPr>
        <b/>
        <vertAlign val="superscript"/>
        <sz val="12"/>
        <color theme="0"/>
        <rFont val="Arial"/>
        <family val="2"/>
      </rPr>
      <t>m</t>
    </r>
    <r>
      <rPr>
        <b/>
        <sz val="12"/>
        <color theme="0"/>
        <rFont val="Arial"/>
        <family val="2"/>
      </rPr>
      <t xml:space="preserve"> (au niveau du groupe de résolution)</t>
    </r>
  </si>
  <si>
    <t>T2 2023 - montants selon Bâle III révisé</t>
  </si>
  <si>
    <t>T1 2023 - montants selon Bâle III</t>
  </si>
  <si>
    <t>T4 2022 - montants selon Bâle III</t>
  </si>
  <si>
    <t>Les lignes 14, 16 et 19 ne sont pas applicables aux BISi canadiennes.</t>
  </si>
  <si>
    <t>CTAP3 : Entité de résolution – rang de créancier au niveau de l’entité juridique</t>
  </si>
  <si>
    <t>RL1 : Comparaison sommaire des actifs comptables et de la mesure de l’exposition aux fins du ratio de levier</t>
  </si>
  <si>
    <r>
      <t>RC1 : Qualité du crédit des actifs</t>
    </r>
    <r>
      <rPr>
        <b/>
        <vertAlign val="superscript"/>
        <sz val="12"/>
        <color theme="0"/>
        <rFont val="Arial"/>
        <family val="2"/>
      </rPr>
      <t>1)</t>
    </r>
  </si>
  <si>
    <r>
      <t>RC2 : Variation des stocks de prêts et de titres de créance en défaut</t>
    </r>
    <r>
      <rPr>
        <b/>
        <vertAlign val="superscript"/>
        <sz val="12"/>
        <color theme="0"/>
        <rFont val="Arial"/>
        <family val="2"/>
      </rPr>
      <t>1)</t>
    </r>
  </si>
  <si>
    <t xml:space="preserve">RC3 : Aperçu des mesures d’atténuation du risque de crédit </t>
  </si>
  <si>
    <t>RC4 : Approche standard – expositions au risque de crédit et 
effets de l’atténuation du risque de crédit (ARC)</t>
  </si>
  <si>
    <t>RC5 : Approche standard – expositions par catégories d’actifs et par coefficients de pondération des risques</t>
  </si>
  <si>
    <t>RC6 : Approche NI avancée – expositions au risque de crédit par portefeuilles et par fourchettes de PD - prêts aux particuliers</t>
  </si>
  <si>
    <t>RC5 : Approche standard – montants des expositions et FCEC appliqués aux expositions hors bilan</t>
  </si>
  <si>
    <t>RC7 : Approche NI – Effet des dérivés de crédit utilisés comme techniques d’ARC sur les APR</t>
  </si>
  <si>
    <t>Autres entreprises de négociation de titres auxquelles le même traitement que celui pour les entreprises est appliqué – approche NI avancée</t>
  </si>
  <si>
    <t>Autres entreprises de négociation de titres auxquelles le même traitement que celui pour les entreprises est appliqué – approche NI fondation</t>
  </si>
  <si>
    <t>RC8 : États des flux des APR pour les expositions au risque de crédit selon l’approche NI</t>
  </si>
  <si>
    <t>RC10 : Approche NI (financement spécialisé et actions soumises à la méthode de pondération simple des risques)</t>
  </si>
  <si>
    <t>Pondération</t>
  </si>
  <si>
    <t>Échéance résiduelle</t>
  </si>
  <si>
    <t>Inférieure à 2,5 ans</t>
  </si>
  <si>
    <t>Supérieure ou égale à 2,5 ans</t>
  </si>
  <si>
    <r>
      <t>RCC1 : Analyse de l’exposition au risque de contrepartie (RC) par approches</t>
    </r>
    <r>
      <rPr>
        <b/>
        <vertAlign val="superscript"/>
        <sz val="12"/>
        <color theme="0"/>
        <rFont val="Arial "/>
      </rPr>
      <t>1)</t>
    </r>
  </si>
  <si>
    <t>RCC2 : Exigences de fonds propres en regard de l’ajustement de l’évaluation du crédit (AEC)</t>
  </si>
  <si>
    <t>RCC3 : Approche standard – expositions au RC par portefeuilles réglementaires et par pondérations en fonction des risques</t>
  </si>
  <si>
    <t>Entreprises</t>
  </si>
  <si>
    <t>2) Autres actifs : le montant exclut les expositions sur les contreparties centrales, qui sont inscrites dans le tableau RCC8.</t>
  </si>
  <si>
    <r>
      <t>RCC4 : Approche NI avancée – Expositions au RCC par portefeuilles et par fourchettes de PD</t>
    </r>
    <r>
      <rPr>
        <b/>
        <vertAlign val="superscript"/>
        <sz val="12"/>
        <color theme="0"/>
        <rFont val="Arial"/>
        <family val="2"/>
      </rPr>
      <t>1)</t>
    </r>
  </si>
  <si>
    <r>
      <t>RCC5 : Nature des sûretés pour l’exposition au RCC</t>
    </r>
    <r>
      <rPr>
        <b/>
        <vertAlign val="superscript"/>
        <sz val="12"/>
        <color theme="0"/>
        <rFont val="Arial"/>
        <family val="2"/>
      </rPr>
      <t>1)</t>
    </r>
  </si>
  <si>
    <t>Obligations d'entreprises</t>
  </si>
  <si>
    <t>RCC6 : Expositions sur dérivés de crédit</t>
  </si>
  <si>
    <t>Contrats dérivés sur défaut référencé à une seule entité</t>
  </si>
  <si>
    <t>Contrats dérivés sur défaut indiciel</t>
  </si>
  <si>
    <t>RCC7 : États des flux d'APR pour les expositions au RCC selon la méthode des modèles internes (MMI)</t>
  </si>
  <si>
    <r>
      <t>Mouvements des devises</t>
    </r>
    <r>
      <rPr>
        <vertAlign val="superscript"/>
        <sz val="10"/>
        <color theme="1"/>
        <rFont val="Calibri"/>
        <family val="2"/>
        <scheme val="minor"/>
      </rPr>
      <t>7)</t>
    </r>
  </si>
  <si>
    <t>RCC8 : Expositions sur les contreparties centrales</t>
  </si>
  <si>
    <t>Expositions sur les contreparties centraites admissibles (total)</t>
  </si>
  <si>
    <t>iv) Ensembles de compensation pour lesquels la compensation entre produits a été approuvée</t>
  </si>
  <si>
    <t>Expositions sur opérations aux contreparties centrales admissibles (excluant la marge initiale et les contributions au fonds de garantie), dont :</t>
  </si>
  <si>
    <t>TITR1 : Expositions de titrisation dans le portefeuille bancaire</t>
  </si>
  <si>
    <t>Cartes de crédit</t>
  </si>
  <si>
    <t>TITR2 : Expositions de titrisation dans le portefeuille de négociation</t>
  </si>
  <si>
    <t>TITR3 : Expositions de titrisation dans le portefeuille bancaire et exigences de fonds propres réglementaires connexes – banque agissant comme émetteur ou mandataire</t>
  </si>
  <si>
    <t>Dont de premier rang</t>
  </si>
  <si>
    <t>TITR4 : Expositions de titrisation dans le portefeuille bancaire et exigences de fonds propres connexes – banque agissant comme investisseur</t>
  </si>
  <si>
    <t>Valeurs des expositions (par tranches de PR)</t>
  </si>
  <si>
    <t>1) La taille du portefeuille s’entend des modifications internes à la taille et à la composition du portefeuille (y compris les nouveaux prêts et les prêts arrivant à échéance).</t>
  </si>
  <si>
    <t xml:space="preserve">Au troisième trimestre de 2022, le taux de perte réel pour la catégorie Entreprises représente les recouvrements élevés enregistrés au cours du trimestre. </t>
  </si>
  <si>
    <r>
      <t xml:space="preserve">   Entreprises</t>
    </r>
    <r>
      <rPr>
        <vertAlign val="superscript"/>
        <sz val="10"/>
        <rFont val="Calibri"/>
        <family val="2"/>
        <scheme val="minor"/>
      </rPr>
      <t>4)</t>
    </r>
  </si>
  <si>
    <t>Engagements non prélevés</t>
  </si>
  <si>
    <t>Expositions sur les entreprises</t>
  </si>
  <si>
    <t>IC2</t>
  </si>
  <si>
    <t>AP1</t>
  </si>
  <si>
    <t>CFP1</t>
  </si>
  <si>
    <t>CFP2</t>
  </si>
  <si>
    <t>CTAP1</t>
  </si>
  <si>
    <t>CTAP3</t>
  </si>
  <si>
    <t>RL1</t>
  </si>
  <si>
    <t>RL2</t>
  </si>
  <si>
    <t>RC1</t>
  </si>
  <si>
    <t>RC2</t>
  </si>
  <si>
    <t>RC3</t>
  </si>
  <si>
    <t>RC4</t>
  </si>
  <si>
    <t>RC5</t>
  </si>
  <si>
    <t>RC6 (particuliers)</t>
  </si>
  <si>
    <t>RC7</t>
  </si>
  <si>
    <t>RC8</t>
  </si>
  <si>
    <t>RC10</t>
  </si>
  <si>
    <t>RCC5</t>
  </si>
  <si>
    <t>RCC6</t>
  </si>
  <si>
    <t>RCC7</t>
  </si>
  <si>
    <t>RCC8</t>
  </si>
  <si>
    <t>RCC4 (NIA)</t>
  </si>
  <si>
    <t>RCC4 (NIF)</t>
  </si>
  <si>
    <t>TITR1</t>
  </si>
  <si>
    <t>TITR2</t>
  </si>
  <si>
    <t>TITR3</t>
  </si>
  <si>
    <t>TITR4</t>
  </si>
  <si>
    <t>Expositions de titrisation dans le portefeuille bancaire et exigences de fonds propres réglementaires connexes – banque agissant comme investisseur</t>
  </si>
  <si>
    <t>Pour de plus amples renseignements, veuillez communiquer avec : John McCartney - (416) 863-7579, Sophia Saeed - (416) 933-8869 ou Rebecca Hoang - (416) 933-0129</t>
  </si>
  <si>
    <t>RL2 : Modèle de divulgation commun du ratio de levier</t>
  </si>
  <si>
    <t>Modèle de divulgation commun du ratio de levier</t>
  </si>
  <si>
    <t>Approche NI –  Effet des dérivés de crédit employés comme techniques d’atténuation du risque de crédit (ARC) sur les actifs pondérés des risques (APR)</t>
  </si>
  <si>
    <t>Approche NI - Financement spécialisé et actions selon la méthode de la pondération simple des risques</t>
  </si>
  <si>
    <t>Analyse de l’exposition au risque de contrepartie (RCC) par approches</t>
  </si>
  <si>
    <t>Approche standard – expositions au RCC par portefeuilles réglementaires et par pondérations des risques</t>
  </si>
  <si>
    <t>Approche NI avancée – Exposition au RCC par portefeuilles et par fourchettes de PD</t>
  </si>
  <si>
    <t>Approche NI fondation – Exposition au RCC par portefeuilles et par fourchettes de PD</t>
  </si>
  <si>
    <t>Nature des sûretés pour l’exposition au RCC</t>
  </si>
  <si>
    <t>États des flux d'APR pour les expositions au RCC selon la méthode des modèles internes (MMI)</t>
  </si>
  <si>
    <t>6) La Banque a adopté l'approche NI fondation au deuxième trimestre de 2023 et aucune donnée comparative n'est disponible.</t>
  </si>
  <si>
    <t xml:space="preserve">Comprend les placements en titres de capitaux propres, les participations dans des fonds et les placements importants. </t>
  </si>
  <si>
    <t xml:space="preserve">La catégorie Autres comprend les lettres de crédit et de garantie, les titrisations hors bilan et les autres actifs. </t>
  </si>
  <si>
    <r>
      <t>a</t>
    </r>
    <r>
      <rPr>
        <vertAlign val="subscript"/>
        <sz val="10"/>
        <rFont val="Segoe UI"/>
        <family val="2"/>
      </rPr>
      <t>2</t>
    </r>
  </si>
  <si>
    <r>
      <t>a</t>
    </r>
    <r>
      <rPr>
        <vertAlign val="subscript"/>
        <sz val="10"/>
        <rFont val="Segoe UI"/>
        <family val="2"/>
      </rPr>
      <t>3</t>
    </r>
  </si>
  <si>
    <r>
      <t>a</t>
    </r>
    <r>
      <rPr>
        <vertAlign val="subscript"/>
        <sz val="10"/>
        <rFont val="Segoe UI"/>
        <family val="2"/>
      </rPr>
      <t>4</t>
    </r>
  </si>
  <si>
    <r>
      <t>La définition propre à la banque d’une exposition restructurée. Les BIS</t>
    </r>
    <r>
      <rPr>
        <vertAlign val="superscript"/>
        <sz val="10"/>
        <color theme="1"/>
        <rFont val="Calibri"/>
        <family val="2"/>
        <scheme val="minor"/>
      </rPr>
      <t>i</t>
    </r>
    <r>
      <rPr>
        <sz val="10"/>
        <color theme="1"/>
        <rFont val="Calibri"/>
        <family val="2"/>
        <scheme val="minor"/>
      </rPr>
      <t xml:space="preserve"> doivent indiquer la définition des expositions restructurées qu’elles utilisent (qui peut être une définition issue du cadre comptable ou réglementaire local).</t>
    </r>
  </si>
  <si>
    <t>des entités ad hoc pour lesquelles la banque agit comme mandataire (mais pas en tant qu’émetteur, comme une structure d’émission de papier commercial adossé à des actifs [PCAA]), en indiquant si la banque consolide les entités ad hoc dans son périmètre de consolidation réglementaire. Une banque est généralement considérée comme un « mandataire » si, de fait ou en substance, elle remplit les fonctions de gestionnaire ou de conseiller, place les titres sur le marché ou fournit des liquidités et/ou des rehaussements de crédit. Cela peut comprendre, par exemple, des structures d’émission de PCAA et des instruments de placement structuré.</t>
  </si>
  <si>
    <t>des entités auxquelles la banque apporte un soutien implicite et l’incidence sur les fonds propres de chacune d’entre elles (comme il est dérit dans les [NFP 2023, chapitre 6, section 6.2.1.8, paragraphe 17] et [NFP 2023, chapitre 6, section 6.8, paragraphe 148]).</t>
  </si>
  <si>
    <t>le type d’exposition auquel le processus d’évaluation interne est appliqué et les facteurs de crise utilisés pour déterminer les niveaux du rehaussement de crédit, par types d’expositions. Par exemple, les cartes de crédit, les prêts à l’habitation, les prêts automobiles et les expositions de titrisation présentés par types d’expositions sous-jacentes et par types de titres (par exemple, titres adossés à des créances hypothécaires résidentielles, titres adossés à des créances hypothécaires commerciales, titres adossés à des actifs, obligations adossées à des créances).</t>
  </si>
  <si>
    <r>
      <t>Dont : autre risque de crédit de contrepartie</t>
    </r>
    <r>
      <rPr>
        <vertAlign val="superscript"/>
        <sz val="9"/>
        <color theme="1"/>
        <rFont val="Calibri"/>
        <family val="2"/>
        <scheme val="minor"/>
      </rPr>
      <t>3)</t>
    </r>
  </si>
  <si>
    <t>Plancher de fonds propres appliqué</t>
  </si>
  <si>
    <r>
      <t>1) APR : actifs pondérés en fonction du risque conformément au dispositif de Bâle</t>
    </r>
    <r>
      <rPr>
        <strike/>
        <sz val="9"/>
        <color rgb="FFFF0000"/>
        <rFont val="Calibri"/>
        <family val="2"/>
        <scheme val="minor"/>
      </rPr>
      <t>.</t>
    </r>
  </si>
  <si>
    <t>3) Comprend le fonds de garantie au titre des expositions sur cessions temporaires de titres et des contreparties centrales.</t>
  </si>
  <si>
    <t>Total (1 + 6 + 10 + 11 + 12 + 13 + 14 + 18 + 21 + 22 + 23 + 26)</t>
  </si>
  <si>
    <r>
      <t>APR</t>
    </r>
    <r>
      <rPr>
        <b/>
        <vertAlign val="superscript"/>
        <sz val="10"/>
        <rFont val="Calibri"/>
        <family val="2"/>
        <scheme val="minor"/>
      </rPr>
      <t>1)</t>
    </r>
  </si>
  <si>
    <r>
      <t>Valeurs comptables des éléments :</t>
    </r>
    <r>
      <rPr>
        <b/>
        <vertAlign val="superscript"/>
        <sz val="10"/>
        <rFont val="Calibri"/>
        <family val="2"/>
        <scheme val="minor"/>
      </rPr>
      <t>2)</t>
    </r>
  </si>
  <si>
    <r>
      <t>Éléments soumis au :</t>
    </r>
    <r>
      <rPr>
        <b/>
        <vertAlign val="superscript"/>
        <sz val="10"/>
        <rFont val="Calibri"/>
        <family val="2"/>
        <scheme val="minor"/>
      </rPr>
      <t>1)</t>
    </r>
  </si>
  <si>
    <t>Provisions collectives</t>
  </si>
  <si>
    <t xml:space="preserve">        - Placements en actions dans des fonds d'investissement assujettis à l'approche de repli</t>
  </si>
  <si>
    <t xml:space="preserve">       - Tranche de l'exposition sous le seuil d’importance relative pour la protection de crédit</t>
  </si>
  <si>
    <t>- Portefeuille prépayé d’assurance hypothécaire</t>
  </si>
  <si>
    <r>
      <t>a</t>
    </r>
    <r>
      <rPr>
        <vertAlign val="subscript"/>
        <sz val="8.5"/>
        <rFont val="Segoe UI"/>
        <family val="2"/>
      </rPr>
      <t>2</t>
    </r>
  </si>
  <si>
    <r>
      <t>a</t>
    </r>
    <r>
      <rPr>
        <vertAlign val="subscript"/>
        <sz val="8.5"/>
        <rFont val="Segoe UI"/>
        <family val="2"/>
      </rPr>
      <t>3</t>
    </r>
  </si>
  <si>
    <r>
      <t>a</t>
    </r>
    <r>
      <rPr>
        <vertAlign val="subscript"/>
        <sz val="8.5"/>
        <rFont val="Segoe UI"/>
        <family val="2"/>
      </rPr>
      <t>4</t>
    </r>
  </si>
  <si>
    <t>Majoration pour suretés sur dérivés lorsqu’elles sont déduites des actifs au bilan aux termes du référentiel comptable applicable (IFRS)</t>
  </si>
  <si>
    <t>Exposition au risque de crédit de contrepartie (RCC) sur les actifs SFT</t>
  </si>
  <si>
    <r>
      <t>Prêts et titres de créance en défaut - à la fin de la période précédente</t>
    </r>
    <r>
      <rPr>
        <vertAlign val="superscript"/>
        <sz val="10"/>
        <color theme="1"/>
        <rFont val="Calibri"/>
        <family val="2"/>
        <scheme val="minor"/>
      </rPr>
      <t>2)</t>
    </r>
  </si>
  <si>
    <r>
      <t>Prêts et titres de créance en défaut - à la fin de la période considérée (1 + 2 - 3 - 4 +5)</t>
    </r>
    <r>
      <rPr>
        <b/>
        <vertAlign val="superscript"/>
        <sz val="10"/>
        <color theme="1"/>
        <rFont val="Calibri"/>
        <family val="2"/>
        <scheme val="minor"/>
      </rPr>
      <t>2)</t>
    </r>
  </si>
  <si>
    <r>
      <t>Autres actifs</t>
    </r>
    <r>
      <rPr>
        <vertAlign val="superscript"/>
        <sz val="10"/>
        <rFont val="Calibri"/>
        <family val="2"/>
        <scheme val="minor"/>
      </rPr>
      <t>2)</t>
    </r>
  </si>
  <si>
    <t xml:space="preserve">2) Les expositions sur les contreparties centrales et les déductions liées au seuil pondéré en fonction des risques sont exclues. </t>
  </si>
  <si>
    <t xml:space="preserve">2) Les expositions sur les contreparties centrales et les montants des déductions liées au seuil pondéré en fonction des risques sont exclus. </t>
  </si>
  <si>
    <r>
      <t>Moyenne pondérée des FCEC</t>
    </r>
    <r>
      <rPr>
        <b/>
        <i/>
        <vertAlign val="superscript"/>
        <sz val="9"/>
        <color theme="1"/>
        <rFont val="Segoe UI"/>
        <family val="2"/>
      </rPr>
      <t>1)</t>
    </r>
  </si>
  <si>
    <t>1) La pondération est fondée sur les expositions hors bilan (avant les FCEC).</t>
  </si>
  <si>
    <r>
      <t>Densité des APR</t>
    </r>
    <r>
      <rPr>
        <b/>
        <vertAlign val="superscript"/>
        <sz val="10"/>
        <rFont val="Calibri"/>
        <family val="2"/>
        <scheme val="minor"/>
      </rPr>
      <t>6)</t>
    </r>
  </si>
  <si>
    <r>
      <t>Provisions</t>
    </r>
    <r>
      <rPr>
        <b/>
        <vertAlign val="superscript"/>
        <sz val="10"/>
        <rFont val="Calibri"/>
        <family val="2"/>
        <scheme val="minor"/>
      </rPr>
      <t>7)</t>
    </r>
  </si>
  <si>
    <t>5) La durée moyenne n’est pas utilisée dans le calcul des APR pour les prêts aux particuliers.</t>
  </si>
  <si>
    <t>6) La densité des APR est calculée en divisant les actifs pondérés en fonction des risques (colonne i) par l’ECD après la prise en compte des techniques d’ARC et des FCEC (colonne d).</t>
  </si>
  <si>
    <t>7) Comprend les trois étapes des PCA selon l’IFRS 9.</t>
  </si>
  <si>
    <r>
      <t>Provisions</t>
    </r>
    <r>
      <rPr>
        <b/>
        <vertAlign val="superscript"/>
        <sz val="10"/>
        <color theme="1"/>
        <rFont val="Calibri"/>
        <family val="2"/>
        <scheme val="minor"/>
      </rPr>
      <t>7)</t>
    </r>
  </si>
  <si>
    <r>
      <t>Autres banques</t>
    </r>
    <r>
      <rPr>
        <b/>
        <vertAlign val="superscript"/>
        <sz val="10"/>
        <color theme="1"/>
        <rFont val="Calibri"/>
        <family val="2"/>
        <scheme val="minor"/>
      </rPr>
      <t>1)</t>
    </r>
  </si>
  <si>
    <t>1) Comprend les prêts hypothécaires à l’habitation aux particuliers assurés par Sagen et la Société d’assurance hypothécaire Canada Guaranty, exclusion faite de la fraction garantie.</t>
  </si>
  <si>
    <t>7) Comprend les trois étapes des PCA selon l’IFRS 9 et les radiations partielles.</t>
  </si>
  <si>
    <t>9) La Banque a adopté l'approche NI fondation au deuxième trimestre de 2023 et aucune donnée comparative n'est disponible.</t>
  </si>
  <si>
    <r>
      <t>a</t>
    </r>
    <r>
      <rPr>
        <b/>
        <vertAlign val="subscript"/>
        <sz val="10"/>
        <rFont val="Calibri"/>
        <family val="2"/>
        <scheme val="minor"/>
      </rPr>
      <t>2</t>
    </r>
  </si>
  <si>
    <r>
      <t>b</t>
    </r>
    <r>
      <rPr>
        <b/>
        <vertAlign val="subscript"/>
        <sz val="10"/>
        <rFont val="Calibri"/>
        <family val="2"/>
        <scheme val="minor"/>
      </rPr>
      <t>2</t>
    </r>
  </si>
  <si>
    <r>
      <t>a</t>
    </r>
    <r>
      <rPr>
        <b/>
        <vertAlign val="subscript"/>
        <sz val="10"/>
        <rFont val="Calibri"/>
        <family val="2"/>
        <scheme val="minor"/>
      </rPr>
      <t>3</t>
    </r>
  </si>
  <si>
    <r>
      <t>b</t>
    </r>
    <r>
      <rPr>
        <b/>
        <vertAlign val="subscript"/>
        <sz val="10"/>
        <rFont val="Calibri"/>
        <family val="2"/>
        <scheme val="minor"/>
      </rPr>
      <t>3</t>
    </r>
  </si>
  <si>
    <r>
      <t>a</t>
    </r>
    <r>
      <rPr>
        <b/>
        <vertAlign val="subscript"/>
        <sz val="10"/>
        <rFont val="Calibri"/>
        <family val="2"/>
        <scheme val="minor"/>
      </rPr>
      <t>4</t>
    </r>
  </si>
  <si>
    <r>
      <t>b</t>
    </r>
    <r>
      <rPr>
        <b/>
        <vertAlign val="subscript"/>
        <sz val="10"/>
        <rFont val="Calibri"/>
        <family val="2"/>
        <scheme val="minor"/>
      </rPr>
      <t>4</t>
    </r>
  </si>
  <si>
    <r>
      <t>a</t>
    </r>
    <r>
      <rPr>
        <vertAlign val="subscript"/>
        <sz val="8.5"/>
        <color theme="1"/>
        <rFont val="Segoe UI"/>
        <family val="2"/>
      </rPr>
      <t>2</t>
    </r>
  </si>
  <si>
    <r>
      <t>a</t>
    </r>
    <r>
      <rPr>
        <vertAlign val="subscript"/>
        <sz val="8.5"/>
        <color theme="1"/>
        <rFont val="Segoe UI"/>
        <family val="2"/>
      </rPr>
      <t>3</t>
    </r>
  </si>
  <si>
    <r>
      <t>a</t>
    </r>
    <r>
      <rPr>
        <vertAlign val="subscript"/>
        <sz val="8.5"/>
        <color theme="1"/>
        <rFont val="Segoe UI"/>
        <family val="2"/>
      </rPr>
      <t>4</t>
    </r>
  </si>
  <si>
    <r>
      <t>b</t>
    </r>
    <r>
      <rPr>
        <vertAlign val="subscript"/>
        <sz val="8.5"/>
        <rFont val="Segoe UI"/>
        <family val="2"/>
      </rPr>
      <t>2</t>
    </r>
  </si>
  <si>
    <r>
      <t>b</t>
    </r>
    <r>
      <rPr>
        <vertAlign val="subscript"/>
        <sz val="8.5"/>
        <rFont val="Segoe UI"/>
        <family val="2"/>
      </rPr>
      <t>3</t>
    </r>
  </si>
  <si>
    <r>
      <t>b</t>
    </r>
    <r>
      <rPr>
        <vertAlign val="subscript"/>
        <sz val="8.5"/>
        <rFont val="Segoe UI"/>
        <family val="2"/>
      </rPr>
      <t>4</t>
    </r>
  </si>
  <si>
    <t>Entreprises de négociation de titres et autres institutions financières auxquelles le même traitement que celui pour les banques est appliqué</t>
  </si>
  <si>
    <r>
      <t>a</t>
    </r>
    <r>
      <rPr>
        <b/>
        <vertAlign val="subscript"/>
        <sz val="8.5"/>
        <rFont val="Segoe UI"/>
        <family val="2"/>
      </rPr>
      <t>2</t>
    </r>
  </si>
  <si>
    <r>
      <t>a</t>
    </r>
    <r>
      <rPr>
        <b/>
        <vertAlign val="subscript"/>
        <sz val="8.5"/>
        <rFont val="Segoe UI"/>
        <family val="2"/>
      </rPr>
      <t>3</t>
    </r>
  </si>
  <si>
    <r>
      <t>a</t>
    </r>
    <r>
      <rPr>
        <b/>
        <vertAlign val="subscript"/>
        <sz val="8.5"/>
        <rFont val="Segoe UI"/>
        <family val="2"/>
      </rPr>
      <t>4</t>
    </r>
  </si>
  <si>
    <r>
      <t>Actifs pondérés en fonction des risques</t>
    </r>
    <r>
      <rPr>
        <b/>
        <vertAlign val="superscript"/>
        <sz val="11"/>
        <rFont val="Arial"/>
        <family val="2"/>
      </rPr>
      <t>2)</t>
    </r>
  </si>
  <si>
    <t>1) L’incidence des accords généraux de compensation et des sûretés a été intégrée dans les différents contrats. Par conséquent, les actifs pondérés en fonction des risques sont présentés déduction faite de l'incidence des sûretés et des accords généraux de compensation.</t>
  </si>
  <si>
    <t xml:space="preserve">2) Comprend les expositions sur dérivés compensées par l’intermédiaire de contreparties centrales. Exclut les actifs pondérés en fonction des risques pour les contributions au fonds de défaut d'une contrepartie centrale. </t>
  </si>
  <si>
    <t>ECD_APR</t>
  </si>
  <si>
    <t>RC6 (autres - NIA)</t>
  </si>
  <si>
    <t>Expositions de titrisation dans le portefeuille bancaire et exigences de fonds propres réglementaires connexes –  banque agissant comme émetteur ou mandataire</t>
  </si>
  <si>
    <t>NIA_pertes</t>
  </si>
  <si>
    <t>Test</t>
  </si>
  <si>
    <t>Risque_marché</t>
  </si>
  <si>
    <t>RC6 : Approche NI avancée – expositions au risque de crédit par portefeuilles et par fourchettes de PD - prêts autres qu’aux particuliers</t>
  </si>
  <si>
    <r>
      <t>RC6 : Approche NI fondation – expositions au risque de crédit par portefeuilles et par fourchettes de PD - prêts autres qu’aux particuliers</t>
    </r>
    <r>
      <rPr>
        <b/>
        <vertAlign val="superscript"/>
        <sz val="12"/>
        <color theme="0"/>
        <rFont val="Arial"/>
        <family val="2"/>
      </rPr>
      <t>9)</t>
    </r>
  </si>
  <si>
    <r>
      <t>a</t>
    </r>
    <r>
      <rPr>
        <vertAlign val="superscript"/>
        <sz val="8.5"/>
        <rFont val="Segoe UI"/>
        <family val="2"/>
      </rPr>
      <t>1)</t>
    </r>
  </si>
  <si>
    <r>
      <t>a</t>
    </r>
    <r>
      <rPr>
        <vertAlign val="superscript"/>
        <sz val="8.5"/>
        <rFont val="Segoe UI"/>
        <family val="2"/>
      </rPr>
      <t>2)</t>
    </r>
  </si>
  <si>
    <r>
      <t>a</t>
    </r>
    <r>
      <rPr>
        <vertAlign val="superscript"/>
        <sz val="8.5"/>
        <rFont val="Segoe UI"/>
        <family val="2"/>
      </rPr>
      <t xml:space="preserve"> 1)</t>
    </r>
  </si>
  <si>
    <r>
      <t>a</t>
    </r>
    <r>
      <rPr>
        <vertAlign val="superscript"/>
        <sz val="8.5"/>
        <rFont val="Segoe UI"/>
        <family val="2"/>
      </rPr>
      <t xml:space="preserve"> 2)</t>
    </r>
  </si>
  <si>
    <t>Contributions aux fonds de défaillance visant les CC non admissibles (total)</t>
  </si>
  <si>
    <r>
      <t xml:space="preserve">Pondération en fonction des risques 
</t>
    </r>
    <r>
      <rPr>
        <sz val="8.5"/>
        <color rgb="FFFF0000"/>
        <rFont val="Segoe UI"/>
        <family val="2"/>
      </rPr>
      <t>(en millions de dollars)</t>
    </r>
  </si>
  <si>
    <t>2) L’exposition après la prise en compte des techniques d’ARC comprend également des déductions au titre des garanties selon l’approche globale.</t>
  </si>
  <si>
    <t>5) La densité des APR est calculée en divisant les actifs pondérés en fonction des risques (colonne f) par l’ECD après la prise en compte
    des techniques d’ARC (colonne a).</t>
  </si>
  <si>
    <t xml:space="preserve"> 3-4</t>
  </si>
  <si>
    <t>39-40</t>
  </si>
  <si>
    <t>41-46</t>
  </si>
  <si>
    <t>47-52</t>
  </si>
  <si>
    <t>74-75</t>
  </si>
  <si>
    <t>76-77</t>
  </si>
  <si>
    <t>RC6 (autres - NIF)</t>
  </si>
  <si>
    <t>Entreprises - grandes, moyennes, PME, institutions financières et autres</t>
  </si>
  <si>
    <t>une description du processus utilisé pour transférer les notations de crédit de l’émetteur aux actifs comparables dans le portefeuille bancaire (voir [NFP 2023, chapitre 4, section 4.2.3.3, paragraphes 180 à 182]); et</t>
  </si>
  <si>
    <t>AP1: Aperçu des actifs pondérés en fonction des risques</t>
  </si>
  <si>
    <t>Total net sur le périmètre de consolidation réglementaire</t>
  </si>
  <si>
    <t>CFP2: Rapprochement des fonds propres réglementaires et du bilan</t>
  </si>
  <si>
    <t>1) Dans le cadre du régime de recapitalisation interne de la Banque. Se reporter à la page 56 du rapport annuel 2022 pour une description des exigences.</t>
  </si>
  <si>
    <t>Entreprises – Autres</t>
  </si>
  <si>
    <t>Entreprises – financement spécialisé</t>
  </si>
  <si>
    <t>1) Modifications internes à la taille et à la composition du portefeuille (y compris les nouveaux prêts et les prêts arrivant à échéance), compte non tenu des acquisitions et des cessions d’entités.</t>
  </si>
  <si>
    <t>Dont les titres des rangs non prioritaires</t>
  </si>
  <si>
    <t>2)  À compter du deuxième trimestre de 2023, aux termes des exigences révisées de Bâle III, le facteur scalaire de 6 % supplémentaire pour les portefeuilles exposés au risque de crédit soumis à l’approche NI avancée (à l’exclusion de l’AEC et des titrisations) n’est plus nécessaire.</t>
  </si>
  <si>
    <t>Actifs pondérés en fonction des risques résultant des secteurs d'activité de la Banque</t>
  </si>
  <si>
    <t>1) L’exposition en cas de défaut selon l’approche NI est présentée après la prise en compte des mesures d’atténuation du risque de crédit. L’exposition en cas de défaut selon l’approche standard est présentée compte tenu des provisions pour pertes de crédit (étape 3) liées à l’IFRS 9 et elle comprend également l'incidence des garanties selon l’approche globale. Cela exclut les titres de capitaux propres et les autres actifs.</t>
  </si>
  <si>
    <t>L’exposition en cas de défaut soumise à l’approche NI est présentée après la prise en compte des mesures d’atténuation du risque de crédit. L’exposition en cas de défaut soumise à l’approche standard est présentée compte tenu des provisions pour pertes sur créances (étape 3 des PCA) liées à l’IFRS 9 et des garanties auxquelles est appliquée l’approche globale. Les prêts hypothécaires à l’habitation comprennent les prêts hypothécaires assurés.</t>
  </si>
  <si>
    <t xml:space="preserve">Les montants de l’ECD présentés pour certaines catégories d’actifs (ex. : les dérivés, les autres actifs, etc.) peuvent être présenté dans plus d’une catégorie d’exposition dans le présent tableau aux fins de présentation. </t>
  </si>
  <si>
    <t xml:space="preserve">6) Valeur globale considérée comme point de départ du calcul des APR. Les éléments ne sont présentés qu'une fois. </t>
  </si>
  <si>
    <r>
      <t>(après les FCEC et les mesures d’ARC)</t>
    </r>
    <r>
      <rPr>
        <b/>
        <i/>
        <vertAlign val="superscript"/>
        <sz val="9"/>
        <color theme="1"/>
        <rFont val="Segoe UI"/>
        <family val="2"/>
      </rPr>
      <t>2)</t>
    </r>
  </si>
  <si>
    <r>
      <t>Expositions totales</t>
    </r>
    <r>
      <rPr>
        <b/>
        <vertAlign val="superscript"/>
        <sz val="10"/>
        <color theme="1"/>
        <rFont val="Calibri"/>
        <family val="2"/>
        <scheme val="minor"/>
      </rPr>
      <t>1)</t>
    </r>
  </si>
  <si>
    <r>
      <t xml:space="preserve"> Expositions au risque de crédit par échéances selon l’approche NI </t>
    </r>
    <r>
      <rPr>
        <b/>
        <vertAlign val="superscript"/>
        <sz val="12"/>
        <color theme="0"/>
        <rFont val="Arial"/>
        <family val="2"/>
      </rPr>
      <t>1),2)</t>
    </r>
  </si>
  <si>
    <t>TLAC en pourcentage de la mesure d’exposition aux fins du ratio de levier 
(ligne 1 / ligne 4) (%)</t>
  </si>
  <si>
    <t>Les banques doivent décrire leurs objectifs et politiques en matière de gestion du risque de crédit, plus particulièrement sur ce qui suit :</t>
  </si>
  <si>
    <r>
      <t>b</t>
    </r>
    <r>
      <rPr>
        <vertAlign val="subscript"/>
        <sz val="10"/>
        <rFont val="Segoe UI"/>
        <family val="2"/>
      </rPr>
      <t>2</t>
    </r>
  </si>
  <si>
    <r>
      <t>b</t>
    </r>
    <r>
      <rPr>
        <vertAlign val="subscript"/>
        <sz val="10"/>
        <rFont val="Segoe UI"/>
        <family val="2"/>
      </rPr>
      <t>3</t>
    </r>
  </si>
  <si>
    <r>
      <t>Prêts hypothécaires à l’habitation</t>
    </r>
    <r>
      <rPr>
        <vertAlign val="superscript"/>
        <sz val="10"/>
        <color theme="1"/>
        <rFont val="Calibri"/>
        <family val="2"/>
        <scheme val="minor"/>
      </rPr>
      <t>4)</t>
    </r>
  </si>
  <si>
    <t>Prêts personnels</t>
  </si>
  <si>
    <t>Prêts aux entreprises et aux administrations publiques</t>
  </si>
  <si>
    <t>Compte de correction de valeur pour pertes sur créances</t>
  </si>
  <si>
    <t xml:space="preserve"> Dépôts d’entreprises et d’administrations publiques</t>
  </si>
  <si>
    <t xml:space="preserve"> Dépôts d’autres institutions financières</t>
  </si>
  <si>
    <t xml:space="preserve">    Cartes de crédit</t>
  </si>
  <si>
    <t xml:space="preserve">       - Prêts aux entreprises et aux administrations publiques</t>
  </si>
  <si>
    <t xml:space="preserve">      Immobilisations corporelles</t>
  </si>
  <si>
    <t xml:space="preserve">      Participations dans des sociétés associées</t>
  </si>
  <si>
    <t xml:space="preserve">       Goodwill et autres immobilisations incorporelles</t>
  </si>
  <si>
    <t>Expositions sur fonds propres et total des expositions</t>
  </si>
  <si>
    <r>
      <t>Expositions garanties par des sûretés</t>
    </r>
    <r>
      <rPr>
        <b/>
        <vertAlign val="superscript"/>
        <sz val="10"/>
        <rFont val="Calibri"/>
        <family val="2"/>
        <scheme val="minor"/>
      </rPr>
      <t>2), 3)</t>
    </r>
  </si>
  <si>
    <t>1) Les valeurs comptables des expositions au bilan sont présentées déduction faite des trois étapes des PCA et des radiations.</t>
  </si>
  <si>
    <t>150 %</t>
  </si>
  <si>
    <t>250 %</t>
  </si>
  <si>
    <t>400 %</t>
  </si>
  <si>
    <r>
      <t>PD
 moyenne</t>
    </r>
    <r>
      <rPr>
        <b/>
        <vertAlign val="superscript"/>
        <sz val="10"/>
        <rFont val="Calibri"/>
        <family val="2"/>
        <scheme val="minor"/>
      </rPr>
      <t>2)</t>
    </r>
  </si>
  <si>
    <r>
      <t>Financement spécialisé</t>
    </r>
    <r>
      <rPr>
        <b/>
        <vertAlign val="superscript"/>
        <sz val="14"/>
        <rFont val="Calibri"/>
        <family val="2"/>
        <scheme val="minor"/>
      </rPr>
      <t>1)</t>
    </r>
  </si>
  <si>
    <r>
      <t>RCC4 : Approche NI fondation – Expositions au RCC par portefeuilles et par fourchettes de PD</t>
    </r>
    <r>
      <rPr>
        <b/>
        <vertAlign val="superscript"/>
        <sz val="12"/>
        <color theme="0"/>
        <rFont val="Arial"/>
        <family val="2"/>
      </rPr>
      <t>1), 6)</t>
    </r>
  </si>
  <si>
    <r>
      <t>Expositions totales</t>
    </r>
    <r>
      <rPr>
        <b/>
        <vertAlign val="superscript"/>
        <sz val="10"/>
        <color theme="1"/>
        <rFont val="Calibri"/>
        <family val="2"/>
        <scheme val="minor"/>
      </rPr>
      <t>1), 2)</t>
    </r>
  </si>
  <si>
    <r>
      <t>Ajustement des APR en fonction du plancher de fonds propres réglementaires</t>
    </r>
    <r>
      <rPr>
        <vertAlign val="superscript"/>
        <sz val="10"/>
        <rFont val="Calibri"/>
        <family val="2"/>
        <scheme val="minor"/>
      </rPr>
      <t>3)</t>
    </r>
  </si>
  <si>
    <t>Actifs pondérés en fonction du risque de marché à l’ouverture du trimestre</t>
  </si>
  <si>
    <r>
      <t>Expositions au risque de crédit par secteurs géographiques</t>
    </r>
    <r>
      <rPr>
        <b/>
        <vertAlign val="superscript"/>
        <sz val="12"/>
        <color theme="0"/>
        <rFont val="Arial"/>
        <family val="2"/>
      </rPr>
      <t>1), 2)</t>
    </r>
  </si>
  <si>
    <r>
      <t>Prêts autres qu’aux particuliers</t>
    </r>
    <r>
      <rPr>
        <vertAlign val="superscript"/>
        <sz val="10"/>
        <rFont val="Calibri"/>
        <family val="2"/>
        <scheme val="minor"/>
      </rPr>
      <t>1), 3)</t>
    </r>
  </si>
  <si>
    <r>
      <t>Prêts aux particuliers</t>
    </r>
    <r>
      <rPr>
        <vertAlign val="superscript"/>
        <sz val="10"/>
        <rFont val="Calibri"/>
        <family val="2"/>
        <scheme val="minor"/>
      </rPr>
      <t>2), 3)</t>
    </r>
  </si>
  <si>
    <t>Total des dérivés après compensation et sûretés</t>
  </si>
  <si>
    <t>Contreparties centrales admissibles (CCA)</t>
  </si>
  <si>
    <t>Montants exclus des instruments de AT1 en raison d'un plafond (excédent par rapport au plafond après rachats et remboursements à l'échéance)</t>
  </si>
  <si>
    <t>ii) Composante VaR en situation de crise (y compris le multiplicateur x 3)</t>
  </si>
  <si>
    <t xml:space="preserve">Depuis l'introduction de Bâle II en 2008, le BSIF a prescrit un niveau plancher de fonds propres réglementaires fixé à l'intention des institutions qui utilisent l'approche avancée fondée sur les notations internes aux fins du traitement du risque de crédit. Avec prise d'effet au deuxième trimestre de 2023, la majoration liée au niveau plancher de fonds propres est établie selon le cadre de l'accord de Bâle III révisé en comparant les actifs pondérés en fonction des risques des portefeuilles soumis à l'approche NI et à l'approche standard avec les actifs pondérés en fonction des risques calculés selon une approche standard d'après le calibrage requis de plancher de fonds propres. Toute insuffisance par rapport aux exigences de niveau plancher de fonds propres au titre des actifs pondérés en fonction des risques est ajoutée aux actifs pondérés en fonction des risques de la Banque. </t>
  </si>
  <si>
    <t xml:space="preserve">5) Compte non tenu des titres hypothécaires dont le risque de crédit ne comporte pas de tranches (ex.: titres hypothécaires LNH), qui ne constituent pas des titrisations selon le paragraphe 3 du chapitre 6 des Normes de fonds propres du BSIF.
</t>
  </si>
  <si>
    <t>Pour consulter les informations présentées conformément à la ligne directrice Normes de fonds propres du BSIF, veuillez vous reporter au rapport de gestion trimestriel de la Banque.</t>
  </si>
  <si>
    <t xml:space="preserve">Pour consulter les informations sur les fonds propres réglementaires relatives aux exigences de divulgation annuelle, veuillez vous reporter au rapport sur les informations supplémentaires sur les fonds propres réglementaires pour le quatrième trimestre. </t>
  </si>
  <si>
    <t xml:space="preserve">Les taux de perte réels des prêts autres qu’aux particuliers représentent les pertes de crédit, déduction faite des recouvrements pour le trimestre considéré et les trois trimestres précédents,
divisées par la moyenne de cinq points des soldes des prêts impayés pour la même période de quatre trimestres commençant il y a 12 mois. Les taux de perte attendus représentent les pertes
attendues au début de la période de quatre trimestres, divisées par les soldes des prêts impayés au début de la période de quatre trimestres. </t>
  </si>
  <si>
    <t xml:space="preserve">Les taux de perte réels des prêts aux particuliers représentent les radiations, déduction faite des recouvrements pour le trimestre considéré et les trois trimestres précédents,
divisées par la moyenne de cinq points des soldes des prêts impayés pour la même période de quatre trimestres commençant il y a 12 mois. Les taux de perte attendus représentent les pertes attendues au début de la
période de quatre trimestres, divisées par les soldes des prêts impayés au début de la période de quatre trimestres. </t>
  </si>
  <si>
    <t>Les pertes attendues sont calculées au moyen des paramètres de risque de Bâle « tout au long du cycle économique » (PD, PCD et ECD) sur le portefeuille soumis à l’approche NI avancée, qui devraient inclure un horizon
 temporel à long terme. Les pertes réelles sont une représentation « à un moment précis » et reflètent la conjoncture économique. En période de ralentissement économique, la DCCVPC au titre des prêts douteux peut
dépasser les pertes attendues, et peut être inférieure aux pertes attendues en période de croissance économique.</t>
  </si>
  <si>
    <t>6) Compte non tenu des titres hypothécaires dont le risque de crédit ne comporte pas de tranches (ex.: titres hypothécaires LNH), qui ne constituent pas des titrisations selon le paragraphe 3 du chapitre 6 des Normes de fonds propres du BSIF.</t>
  </si>
  <si>
    <t>3) Modifications à l’évaluation de la qualité des actifs de la banque découlant de changements dans le risque inhérent à l’emprunteur, tels que la révision de la notation, les rajustements
     de paramètres ou des effets similaires.</t>
  </si>
  <si>
    <t>ECD</t>
  </si>
  <si>
    <t>Autres actifs2)</t>
  </si>
  <si>
    <t>T3 2023</t>
  </si>
  <si>
    <t>Pour la période close le 31 juillet 2023</t>
  </si>
  <si>
    <t>T2 2023 _x000D_
Bâle III révisé</t>
  </si>
  <si>
    <t>T1 2023 _x000D_
Bâle III</t>
  </si>
  <si>
    <t>T4 2022 _x000D_
Bâle III</t>
  </si>
  <si>
    <t>T3 2022 _x000D_
Bâle III</t>
  </si>
  <si>
    <t>T3 2023 
Bâle III révisé</t>
  </si>
  <si>
    <t>T2 2022 
Bâle III</t>
  </si>
  <si>
    <t>T2 2022
Bâle III</t>
  </si>
  <si>
    <t>T1 2022
Bâle III</t>
  </si>
  <si>
    <t>Prêts aux entreprises</t>
  </si>
  <si>
    <t>T3 2023 - montants selon Bâle III révisé</t>
  </si>
  <si>
    <r>
      <t>Provisions admissibles à l’inclusion dans les fonds propres de T2 au titre des expositions soumises à l’approche standard (avant application du plafond)</t>
    </r>
    <r>
      <rPr>
        <vertAlign val="superscript"/>
        <sz val="10"/>
        <color theme="1"/>
        <rFont val="Calibri"/>
        <family val="2"/>
        <scheme val="minor"/>
      </rPr>
      <t>(3)</t>
    </r>
  </si>
  <si>
    <t>40–70%</t>
  </si>
  <si>
    <t>75-80%</t>
  </si>
  <si>
    <t>90–100%</t>
  </si>
  <si>
    <t>105–130%</t>
  </si>
  <si>
    <t>1)  État consolidé de la situation financière tel qu'il est présenté dans le rapport du troxième trimestre de 2023 de la Banque.</t>
  </si>
  <si>
    <t>5)</t>
  </si>
  <si>
    <t>4) Comprend des prêts hypothécaires de 60.9 milliards de dollars garantis par la Société canadienne d’hypothèques et de logement (SCHL) et des prêts hypothécaires assurés par le secteur privé et soutenus par le gouvernement fédéral.</t>
  </si>
  <si>
    <t>La présentation a été revue pour être conforme à la période actuelle.</t>
  </si>
  <si>
    <t xml:space="preserve">1) Les éléments au bilan excluent les titres pris en pension et titres empruntés (198 358 millions de dollars), les instruments financiers dérivés (44 655 millions de dollars) et les actifs hors du périmètre de consolidation réglementaire (2 153 millions de dollars). </t>
  </si>
  <si>
    <t>4) Comprend l’incidence de la conversion des devises étrangères et les modifications aux prêts sur cartes de crédit et aux expositions hors bilan qui répondent à la définition réglementaire de défaut.</t>
  </si>
  <si>
    <t>Composition de la TLAC pour les BISm (au niveau du groupe de résolution)</t>
  </si>
  <si>
    <t>RCC1</t>
  </si>
  <si>
    <t>RCC2</t>
  </si>
  <si>
    <t>RCC3</t>
  </si>
  <si>
    <r>
      <t>Total du risque de crédit</t>
    </r>
    <r>
      <rPr>
        <b/>
        <vertAlign val="superscript"/>
        <sz val="10"/>
        <rFont val="Calibri"/>
        <family val="2"/>
        <scheme val="minor"/>
      </rPr>
      <t>5)</t>
    </r>
  </si>
  <si>
    <t>2) Les entités juridiques comprises dans le périmètre de consolidation comptable, mais exclues du périmètre de consolidation réglementaire représentent les
      filiales d’assurance de la Banque dont les principales activités sont l’assurance, la réassurance et l’assurance de dommages. Les principales filiales sont Scotia Insurance 
      Barbados Ltd (actif : 249 M$, capitaux propres : 294 M$), Scotia-Vie compagnie d’assurance (actif : 3 M$, capitaux propres : 19 M$), Scotia Reinsurance Limited 
      (actif : 15 M$, capitaux propres : 69 M$), Scotia Jamaica Life Insurance Co. Ltd (actif : 483 M$, capitaux propres : 129 M$), Scotia Life Trinidad and Tobago Ltd 
      (actif : 495 M$, capitaux propres : 83 M$), Scotia Corredora de Seguros SA (actif : 1 M$, capitaux propres : 18 M$), Scotia Corredores de Sequros
      (actif: 1 M$, capitaux propres: 5 M$), Société d’assurance vie MD (actif : 1,521 M$, capitaux propres : 19 M$) et Scotia General Insurance Company (actif: moins de 1 M$,
      capitaux propres: 6 M$).</t>
  </si>
  <si>
    <t xml:space="preserve">1)  Aux fins de cette présentation uniquement, les actifs pondérés en fonction des risques (APR) sont présentés par catégories au bilan. Les renseignements par types d’expositions selon Bâle III figurent à l’onglet EAD_RWA (page 5), « Exposition en cas de défaut et actifs pondérés en fonction des risques pour les portefeuilles exposés au risque de crédit ».   </t>
  </si>
  <si>
    <t>8) Comprend un portefeuille de créances achetées d'une ECD totale de 2,2 milliards de dollars et contenant des APR de 0,4 milliard de dollars (ECD de 2,7 milliards de dollars 
    et APR de 0,5 milliard de dollars au deuxième trimestre de 2023);</t>
  </si>
  <si>
    <t xml:space="preserve"> 8-14</t>
  </si>
  <si>
    <t>15-16</t>
  </si>
  <si>
    <t>17-18</t>
  </si>
  <si>
    <t>20-23</t>
  </si>
  <si>
    <t>24-27</t>
  </si>
  <si>
    <t>29-30</t>
  </si>
  <si>
    <t>36-38</t>
  </si>
  <si>
    <t>53-56</t>
  </si>
  <si>
    <t>59-60</t>
  </si>
  <si>
    <t>65-67</t>
  </si>
  <si>
    <t>68-69</t>
  </si>
  <si>
    <t>78-79</t>
  </si>
  <si>
    <t>80-81</t>
  </si>
  <si>
    <t>u+y</t>
  </si>
  <si>
    <t>h-q+i-r</t>
  </si>
  <si>
    <t>dd</t>
  </si>
  <si>
    <t>l-s</t>
  </si>
  <si>
    <t>o+ff+gg+hh</t>
  </si>
  <si>
    <t>bb</t>
  </si>
  <si>
    <t>cc</t>
  </si>
  <si>
    <t>c+d</t>
  </si>
  <si>
    <t>ee</t>
  </si>
  <si>
    <t>ff</t>
  </si>
  <si>
    <t>gg</t>
  </si>
  <si>
    <t>hh</t>
  </si>
  <si>
    <t xml:space="preserve">1) Depuis le troisième trimestre de 2020, ce montant comprend les exemptions temporaires à la mesure de l’exposition au ratio de levier de néant pour le troisième trimestre de 2023 (premier trimestre de 2023 – réserves auprès de banques centrales de 71,5 milliards de dollars; quatrième trimestre de 2022 – réserves auprès de banques centrales de 53,5 milliards de dollar) conformément à l’allègement du calcul des fonds propres relatif à la COVID-19 permis par le BSIF ainsi que des montants de l’actif déduits dans le calcul des fonds propres de catégorie 1 selon Bâle III. Pour le troisième trimestre de 2023, le BSIF exige que les dépôts auprès de banques centrales soient inclus dans la mesure de l’exposition au ratio de levier. </t>
  </si>
  <si>
    <t xml:space="preserve">1) Les ratios de fonds propres réglementaires pour le deuxième et troisième trimestre de 2023 sont fondés sur les exigences révisées de Bâle III et sont calculés conformément à la ligne directrice 
      Normes de fonds propres du BSIF (février 2023). Les ratios de fonds propres réglementaires des périodes précédentes ont été calculés conformément à la ligne directrice Normes de
      fonds propres du BSIF (novembre 2018). </t>
  </si>
  <si>
    <t xml:space="preserve">3) Les ratios de levier pour le deuxième et troisième trimestre de 2023 sont fondés sur les exigences révisées de Bâle III et sont calculés conformément à la ligne directrice Exigences de levier du BSIF
     (février 2023). Les ratios de levier des périodes précédentes ont été calculés conformément à la ligne directrice Exigences de levier du BSIF (novembre 2018). </t>
  </si>
  <si>
    <t>1) Selon l’état consolidé de la situation financière tel que présenté dans le rapport de troisième trimestre de 2023 de la Banque. Au premier trimestre de 2018, la Banque a pleinement adopté l’IFRS 9 (Instruments financiers).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</si>
</sst>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_);[Red]\(&quot;$&quot;#,##0\)"/>
    <numFmt numFmtId="165" formatCode="_(* #,##0_);_(* \(#,##0\);_(* &quot;-&quot;_);_(@_)"/>
    <numFmt numFmtId="166" formatCode="_(&quot;$&quot;* #,##0.00_);_(&quot;$&quot;* \(#,##0.00\);_(&quot;$&quot;* &quot;-&quot;??_);_(@_)"/>
    <numFmt numFmtId="167" formatCode="_(* #,##0.00_);_(* \(#,##0.00\);_(* &quot;-&quot;??_);_(@_)"/>
    <numFmt numFmtId="168" formatCode="_(* #,##0.0_);_(* \(#,##0.0\);_(* &quot;-&quot;??_);_(@_)"/>
    <numFmt numFmtId="169" formatCode="_(* #,##0_);_(* \(#,##0\);_(* &quot;-&quot;??_);_(@_)"/>
    <numFmt numFmtId="170" formatCode="0.0%"/>
    <numFmt numFmtId="171" formatCode="0.0"/>
    <numFmt numFmtId="172" formatCode="[$-409]mmmm\ d\,\ yyyy;@"/>
    <numFmt numFmtId="173" formatCode="0.0#%"/>
    <numFmt numFmtId="174" formatCode="_ * #,##0.0_)\ &quot;$&quot;_ ;_ * \(#,##0.0\)\ &quot;$&quot;_ ;_ * &quot;-&quot;?_)\ &quot;$&quot;_ ;_ @_ "/>
    <numFmt numFmtId="175" formatCode="#,##0.0\ &quot;$&quot;"/>
  </numFmts>
  <fonts count="123">
    <font>
      <sz val="11"/>
      <color theme="1"/>
      <name val="Calibri"/>
      <family val="2"/>
      <scheme val="minor"/>
    </font>
    <font>
      <sz val="11"/>
      <color rgb="FFFF0000"/>
      <name val="Calibri"/>
      <family val="2"/>
      <scheme val="minor"/>
    </font>
    <font>
      <sz val="12"/>
      <color rgb="FF000000"/>
      <name val="Scotia"/>
      <family val="2"/>
    </font>
    <font>
      <sz val="9"/>
      <color theme="1"/>
      <name val="Courier New"/>
      <family val="3"/>
    </font>
    <font>
      <b/>
      <sz val="18"/>
      <color rgb="FF000000"/>
      <name val="Scotia Headline"/>
      <family val="2"/>
    </font>
    <font>
      <sz val="11"/>
      <color theme="1"/>
      <name val="Scotia"/>
      <family val="2"/>
    </font>
    <font>
      <sz val="18"/>
      <color rgb="FF000000"/>
      <name val="Scotia Headline"/>
      <family val="2"/>
    </font>
    <font>
      <sz val="36"/>
      <color rgb="FF000000"/>
      <name val="Scotia Headline"/>
      <family val="2"/>
    </font>
    <font>
      <sz val="48"/>
      <color rgb="FFEC101A"/>
      <name val="Scotia Headline"/>
      <family val="2"/>
    </font>
    <font>
      <sz val="60"/>
      <color rgb="FFEC101A"/>
      <name val="Scotia Headline"/>
      <family val="2"/>
    </font>
    <font>
      <i/>
      <sz val="9"/>
      <color rgb="FF0070C0"/>
      <name val="Courier New"/>
      <family val="3"/>
    </font>
    <font>
      <sz val="10"/>
      <color theme="1"/>
      <name val="Calibri"/>
      <family val="2"/>
      <scheme val="minor"/>
    </font>
    <font>
      <sz val="12"/>
      <name val="Arial MT"/>
      <family val="2"/>
    </font>
    <font>
      <b/>
      <sz val="8"/>
      <name val="Calibri"/>
      <family val="2"/>
      <scheme val="minor"/>
    </font>
    <font>
      <u/>
      <sz val="11"/>
      <color theme="10"/>
      <name val="Calibri"/>
      <family val="2"/>
      <scheme val="minor"/>
    </font>
    <font>
      <sz val="10"/>
      <name val="Calibri"/>
      <family val="2"/>
      <scheme val="minor"/>
    </font>
    <font>
      <b/>
      <sz val="10"/>
      <name val="Calibri"/>
      <family val="2"/>
      <scheme val="minor"/>
    </font>
    <font>
      <b/>
      <sz val="12"/>
      <name val="Calibri"/>
      <family val="2"/>
      <scheme val="minor"/>
    </font>
    <font>
      <b/>
      <sz val="10"/>
      <color rgb="FFFF0000"/>
      <name val="Scotia"/>
      <family val="2"/>
    </font>
    <font>
      <b/>
      <sz val="12"/>
      <color theme="0"/>
      <name val="Calibri"/>
      <family val="2"/>
      <scheme val="minor"/>
    </font>
    <font>
      <b/>
      <sz val="11"/>
      <color theme="0"/>
      <name val="Scotia"/>
      <family val="2"/>
    </font>
    <font>
      <sz val="12"/>
      <name val="Calibri"/>
      <family val="2"/>
      <scheme val="minor"/>
    </font>
    <font>
      <sz val="12"/>
      <color theme="1"/>
      <name val="Calibri"/>
      <family val="2"/>
      <scheme val="minor"/>
    </font>
    <font>
      <b/>
      <sz val="12"/>
      <color theme="0"/>
      <name val="Scotia"/>
      <family val="2"/>
    </font>
    <font>
      <sz val="12"/>
      <name val="Arial"/>
      <family val="2"/>
    </font>
    <font>
      <sz val="18"/>
      <name val="Arial"/>
      <family val="2"/>
    </font>
    <font>
      <vertAlign val="superscript"/>
      <sz val="11"/>
      <color theme="1"/>
      <name val="Calibri"/>
      <family val="2"/>
      <scheme val="minor"/>
    </font>
    <font>
      <sz val="10"/>
      <name val="Arial"/>
      <family val="2"/>
    </font>
    <font>
      <sz val="10"/>
      <color indexed="8"/>
      <name val="Calibri"/>
      <family val="2"/>
      <scheme val="minor"/>
    </font>
    <font>
      <b/>
      <sz val="10"/>
      <color indexed="8"/>
      <name val="Calibri"/>
      <family val="2"/>
      <scheme val="minor"/>
    </font>
    <font>
      <vertAlign val="superscript"/>
      <sz val="10"/>
      <color theme="1"/>
      <name val="Calibri"/>
      <family val="2"/>
      <scheme val="minor"/>
    </font>
    <font>
      <b/>
      <vertAlign val="superscript"/>
      <sz val="10"/>
      <name val="Calibri"/>
      <family val="2"/>
      <scheme val="minor"/>
    </font>
    <font>
      <b/>
      <sz val="10"/>
      <color theme="1"/>
      <name val="Calibri"/>
      <family val="2"/>
      <scheme val="minor"/>
    </font>
    <font>
      <b/>
      <vertAlign val="superscript"/>
      <sz val="10"/>
      <color theme="1"/>
      <name val="Calibri"/>
      <family val="2"/>
      <scheme val="minor"/>
    </font>
    <font>
      <sz val="10"/>
      <color rgb="FFFF0000"/>
      <name val="Calibri"/>
      <family val="2"/>
      <scheme val="minor"/>
    </font>
    <font>
      <b/>
      <sz val="12"/>
      <name val="Arial"/>
      <family val="2"/>
    </font>
    <font>
      <b/>
      <sz val="12"/>
      <color theme="0"/>
      <name val="Arial"/>
      <family val="2"/>
    </font>
    <font>
      <u/>
      <sz val="9"/>
      <color theme="10"/>
      <name val="Calibri"/>
      <family val="2"/>
      <scheme val="minor"/>
    </font>
    <font>
      <b/>
      <sz val="10"/>
      <name val="Times New Roman"/>
      <family val="1"/>
    </font>
    <font>
      <sz val="10"/>
      <name val="Times New Roman"/>
      <family val="1"/>
    </font>
    <font>
      <sz val="11"/>
      <name val="Times New Roman"/>
      <family val="1"/>
    </font>
    <font>
      <vertAlign val="superscript"/>
      <sz val="10"/>
      <name val="Calibri"/>
      <family val="2"/>
      <scheme val="minor"/>
    </font>
    <font>
      <b/>
      <i/>
      <sz val="10"/>
      <name val="Calibri"/>
      <family val="2"/>
      <scheme val="minor"/>
    </font>
    <font>
      <vertAlign val="superscript"/>
      <sz val="9"/>
      <name val="Calibri"/>
      <family val="2"/>
      <scheme val="minor"/>
    </font>
    <font>
      <sz val="9"/>
      <name val="Calibri"/>
      <family val="2"/>
      <scheme val="minor"/>
    </font>
    <font>
      <i/>
      <sz val="10"/>
      <name val="Calibri"/>
      <family val="2"/>
      <scheme val="minor"/>
    </font>
    <font>
      <sz val="8"/>
      <color theme="1"/>
      <name val="Calibri"/>
      <family val="2"/>
      <scheme val="minor"/>
    </font>
    <font>
      <sz val="10"/>
      <color rgb="FF000000"/>
      <name val="Calibri"/>
      <family val="2"/>
      <scheme val="minor"/>
    </font>
    <font>
      <b/>
      <sz val="9"/>
      <color theme="1"/>
      <name val="Segoe UI"/>
      <family val="2"/>
    </font>
    <font>
      <b/>
      <sz val="11"/>
      <name val="Calibri"/>
      <family val="2"/>
      <scheme val="minor"/>
    </font>
    <font>
      <sz val="10"/>
      <name val="Segoe UI"/>
      <family val="2"/>
    </font>
    <font>
      <sz val="9"/>
      <color theme="1"/>
      <name val="Verdana"/>
      <family val="2"/>
    </font>
    <font>
      <sz val="9"/>
      <color rgb="FF00B050"/>
      <name val="Verdana"/>
      <family val="2"/>
    </font>
    <font>
      <b/>
      <sz val="12"/>
      <color theme="1"/>
      <name val="Calibri"/>
      <family val="2"/>
      <scheme val="minor"/>
    </font>
    <font>
      <strike/>
      <sz val="10"/>
      <name val="Calibri"/>
      <family val="2"/>
      <scheme val="minor"/>
    </font>
    <font>
      <b/>
      <sz val="9"/>
      <name val="Verdana"/>
      <family val="2"/>
    </font>
    <font>
      <sz val="12"/>
      <color theme="1"/>
      <name val="Verdana"/>
      <family val="2"/>
    </font>
    <font>
      <b/>
      <sz val="12"/>
      <color theme="1"/>
      <name val="Verdana"/>
      <family val="2"/>
    </font>
    <font>
      <b/>
      <sz val="12"/>
      <color theme="0"/>
      <name val="Verdana"/>
      <family val="2"/>
    </font>
    <font>
      <sz val="9"/>
      <color theme="1"/>
      <name val="Calibri"/>
      <family val="2"/>
      <scheme val="minor"/>
    </font>
    <font>
      <i/>
      <sz val="9"/>
      <color theme="1"/>
      <name val="Calibri"/>
      <family val="2"/>
      <scheme val="minor"/>
    </font>
    <font>
      <sz val="12"/>
      <color theme="0"/>
      <name val="Calibri"/>
      <family val="2"/>
      <scheme val="minor"/>
    </font>
    <font>
      <b/>
      <sz val="12"/>
      <color theme="0"/>
      <name val="Arila "/>
      <family val="2"/>
    </font>
    <font>
      <u/>
      <sz val="10"/>
      <color theme="10"/>
      <name val="Calibri"/>
      <family val="2"/>
      <scheme val="minor"/>
    </font>
    <font>
      <i/>
      <sz val="10"/>
      <color theme="1"/>
      <name val="Calibri"/>
      <family val="2"/>
      <scheme val="minor"/>
    </font>
    <font>
      <b/>
      <sz val="10"/>
      <name val="Arial"/>
      <family val="2"/>
    </font>
    <font>
      <i/>
      <sz val="10"/>
      <color indexed="12"/>
      <name val="Calibri"/>
      <family val="2"/>
      <scheme val="minor"/>
    </font>
    <font>
      <sz val="7.5"/>
      <color theme="1"/>
      <name val="Segoe UI"/>
      <family val="2"/>
    </font>
    <font>
      <b/>
      <vertAlign val="superscript"/>
      <sz val="11"/>
      <name val="Calibri"/>
      <family val="2"/>
      <scheme val="minor"/>
    </font>
    <font>
      <sz val="12"/>
      <color rgb="FFFF0000"/>
      <name val="Calibri"/>
      <family val="2"/>
      <scheme val="minor"/>
    </font>
    <font>
      <sz val="8.5"/>
      <name val="Segoe UI"/>
      <family val="2"/>
    </font>
    <font>
      <b/>
      <sz val="7.5"/>
      <color theme="1"/>
      <name val="Segoe UI"/>
      <family val="2"/>
    </font>
    <font>
      <b/>
      <sz val="8.5"/>
      <color theme="1"/>
      <name val="Segoe UI"/>
      <family val="2"/>
    </font>
    <font>
      <b/>
      <sz val="12"/>
      <color theme="1"/>
      <name val="Segoe UI"/>
      <family val="2"/>
    </font>
    <font>
      <vertAlign val="superscript"/>
      <sz val="12"/>
      <name val="Arial"/>
      <family val="2"/>
    </font>
    <font>
      <b/>
      <sz val="10"/>
      <color theme="0"/>
      <name val="Calibri"/>
      <family val="2"/>
      <scheme val="minor"/>
    </font>
    <font>
      <b/>
      <sz val="12"/>
      <color theme="1"/>
      <name val="Arial"/>
      <family val="2"/>
    </font>
    <font>
      <sz val="9"/>
      <name val="Segoe UI"/>
      <family val="2"/>
    </font>
    <font>
      <u/>
      <sz val="10"/>
      <color theme="1"/>
      <name val="Calibri"/>
      <family val="2"/>
      <scheme val="minor"/>
    </font>
    <font>
      <sz val="9"/>
      <color rgb="FFFF0000"/>
      <name val="Calibri"/>
      <family val="2"/>
      <scheme val="minor"/>
    </font>
    <font>
      <b/>
      <sz val="10"/>
      <name val="Segoe UI"/>
      <family val="2"/>
    </font>
    <font>
      <sz val="8"/>
      <name val="Segoe UI"/>
      <family val="2"/>
    </font>
    <font>
      <b/>
      <sz val="11"/>
      <name val="Segoe UI"/>
      <family val="2"/>
    </font>
    <font>
      <sz val="8.5"/>
      <color theme="1"/>
      <name val="Segoe UI"/>
      <family val="2"/>
    </font>
    <font>
      <b/>
      <i/>
      <sz val="10"/>
      <color theme="1"/>
      <name val="Calibri"/>
      <family val="2"/>
      <scheme val="minor"/>
    </font>
    <font>
      <b/>
      <sz val="14"/>
      <name val="Calibri"/>
      <family val="2"/>
      <scheme val="minor"/>
    </font>
    <font>
      <b/>
      <sz val="12"/>
      <color theme="0"/>
      <name val="Arial "/>
      <family val="2"/>
    </font>
    <font>
      <i/>
      <sz val="8"/>
      <color theme="1"/>
      <name val="Calibri"/>
      <family val="2"/>
      <scheme val="minor"/>
    </font>
    <font>
      <sz val="9"/>
      <color rgb="FFFF0000"/>
      <name val="Segoe UI"/>
      <family val="2"/>
    </font>
    <font>
      <b/>
      <sz val="8.5"/>
      <name val="Segoe UI"/>
      <family val="2"/>
    </font>
    <font>
      <sz val="11"/>
      <name val="Arial"/>
      <family val="2"/>
    </font>
    <font>
      <b/>
      <u/>
      <sz val="10"/>
      <name val="Calibri"/>
      <family val="2"/>
      <scheme val="minor"/>
    </font>
    <font>
      <b/>
      <sz val="16"/>
      <name val="Calibri"/>
      <family val="2"/>
      <scheme val="minor"/>
    </font>
    <font>
      <sz val="14"/>
      <name val="Arial"/>
      <family val="2"/>
    </font>
    <font>
      <b/>
      <sz val="14"/>
      <name val="Arial"/>
      <family val="2"/>
    </font>
    <font>
      <sz val="12"/>
      <color theme="0"/>
      <name val="Arial"/>
      <family val="2"/>
    </font>
    <font>
      <b/>
      <sz val="10"/>
      <color indexed="9"/>
      <name val="Calibri"/>
      <family val="2"/>
      <scheme val="minor"/>
    </font>
    <font>
      <sz val="10"/>
      <color indexed="9"/>
      <name val="Calibri"/>
      <family val="2"/>
      <scheme val="minor"/>
    </font>
    <font>
      <b/>
      <sz val="11"/>
      <name val="Arial"/>
      <family val="2"/>
    </font>
    <font>
      <b/>
      <vertAlign val="superscript"/>
      <sz val="11"/>
      <name val="Arial"/>
      <family val="2"/>
    </font>
    <font>
      <b/>
      <sz val="13"/>
      <name val="Arial"/>
      <family val="2"/>
    </font>
    <font>
      <sz val="11"/>
      <color rgb="FFFF0000"/>
      <name val="Arial"/>
      <family val="2"/>
    </font>
    <font>
      <b/>
      <sz val="9"/>
      <name val="Arial"/>
      <family val="2"/>
    </font>
    <font>
      <sz val="11"/>
      <name val="Calibri"/>
      <family val="2"/>
    </font>
    <font>
      <sz val="11"/>
      <color theme="1"/>
      <name val="Segoe UI"/>
      <family val="2"/>
    </font>
    <font>
      <sz val="11"/>
      <color theme="1"/>
      <name val="Calibri"/>
      <family val="2"/>
      <scheme val="minor"/>
    </font>
    <font>
      <b/>
      <vertAlign val="superscript"/>
      <sz val="12"/>
      <color theme="0"/>
      <name val="Arila "/>
    </font>
    <font>
      <vertAlign val="superscript"/>
      <sz val="9"/>
      <color theme="1"/>
      <name val="Calibri"/>
      <family val="2"/>
      <scheme val="minor"/>
    </font>
    <font>
      <b/>
      <vertAlign val="superscript"/>
      <sz val="12"/>
      <color theme="0"/>
      <name val="Arial"/>
      <family val="2"/>
    </font>
    <font>
      <b/>
      <vertAlign val="superscript"/>
      <sz val="12"/>
      <color theme="0"/>
      <name val="Arial "/>
    </font>
    <font>
      <vertAlign val="superscript"/>
      <sz val="10"/>
      <color rgb="FFFF0000"/>
      <name val="Calibri"/>
      <family val="2"/>
      <scheme val="minor"/>
    </font>
    <font>
      <strike/>
      <sz val="9"/>
      <color rgb="FFFF0000"/>
      <name val="Calibri"/>
      <family val="2"/>
      <scheme val="minor"/>
    </font>
    <font>
      <b/>
      <i/>
      <sz val="9"/>
      <color theme="1"/>
      <name val="Segoe UI"/>
      <family val="2"/>
    </font>
    <font>
      <vertAlign val="subscript"/>
      <sz val="10"/>
      <name val="Segoe UI"/>
      <family val="2"/>
    </font>
    <font>
      <vertAlign val="subscript"/>
      <sz val="8.5"/>
      <name val="Segoe UI"/>
      <family val="2"/>
    </font>
    <font>
      <b/>
      <i/>
      <vertAlign val="superscript"/>
      <sz val="9"/>
      <color theme="1"/>
      <name val="Segoe UI"/>
      <family val="2"/>
    </font>
    <font>
      <sz val="8.5"/>
      <color rgb="FFFF0000"/>
      <name val="Segoe UI"/>
      <family val="2"/>
    </font>
    <font>
      <b/>
      <vertAlign val="subscript"/>
      <sz val="10"/>
      <name val="Calibri"/>
      <family val="2"/>
      <scheme val="minor"/>
    </font>
    <font>
      <vertAlign val="subscript"/>
      <sz val="8.5"/>
      <color theme="1"/>
      <name val="Segoe UI"/>
      <family val="2"/>
    </font>
    <font>
      <b/>
      <vertAlign val="subscript"/>
      <sz val="8.5"/>
      <name val="Segoe UI"/>
      <family val="2"/>
    </font>
    <font>
      <vertAlign val="superscript"/>
      <sz val="8.5"/>
      <name val="Segoe UI"/>
      <family val="2"/>
    </font>
    <font>
      <u/>
      <sz val="11"/>
      <name val="Calibri"/>
      <family val="2"/>
      <scheme val="minor"/>
    </font>
    <font>
      <b/>
      <vertAlign val="superscript"/>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rgb="FFFF0000"/>
        <bgColor indexed="64"/>
      </patternFill>
    </fill>
    <fill>
      <patternFill patternType="solid">
        <fgColor theme="0" tint="-4.9958800012207406E-2"/>
        <bgColor indexed="64"/>
      </patternFill>
    </fill>
    <fill>
      <patternFill patternType="solid">
        <fgColor theme="0" tint="-0.14996795556505021"/>
        <bgColor indexed="64"/>
      </patternFill>
    </fill>
    <fill>
      <patternFill patternType="solid">
        <fgColor indexed="9"/>
        <bgColor indexed="64"/>
      </patternFill>
    </fill>
    <fill>
      <patternFill patternType="solid">
        <fgColor theme="3" tint="0.799951170384838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310">
    <border>
      <left/>
      <right/>
      <top/>
      <bottom/>
      <diagonal/>
    </border>
    <border>
      <left/>
      <right style="thin">
        <color theme="0" tint="-0.14993743705557422"/>
      </right>
      <top style="thin">
        <color theme="0" tint="-4.9958800012207406E-2"/>
      </top>
      <bottom style="thin">
        <color theme="0" tint="-0.14993743705557422"/>
      </bottom>
      <diagonal/>
    </border>
    <border>
      <left/>
      <right/>
      <top style="thin">
        <color theme="0" tint="-4.9958800012207406E-2"/>
      </top>
      <bottom style="thin">
        <color theme="0" tint="-0.14993743705557422"/>
      </bottom>
      <diagonal/>
    </border>
    <border>
      <left style="thin">
        <color theme="0" tint="-0.14993743705557422"/>
      </left>
      <right/>
      <top style="thin">
        <color theme="0" tint="-4.9958800012207406E-2"/>
      </top>
      <bottom style="thin">
        <color theme="0" tint="-0.14993743705557422"/>
      </bottom>
      <diagonal/>
    </border>
    <border>
      <left/>
      <right style="thin">
        <color theme="0" tint="-0.14993743705557422"/>
      </right>
      <top style="thin">
        <color theme="0" tint="-4.9958800012207406E-2"/>
      </top>
      <bottom style="thin">
        <color theme="0" tint="-4.9958800012207406E-2"/>
      </bottom>
      <diagonal/>
    </border>
    <border>
      <left/>
      <right/>
      <top style="thin">
        <color theme="0" tint="-4.9958800012207406E-2"/>
      </top>
      <bottom style="thin">
        <color theme="0" tint="-4.9958800012207406E-2"/>
      </bottom>
      <diagonal/>
    </border>
    <border>
      <left style="thin">
        <color theme="0" tint="-0.14993743705557422"/>
      </left>
      <right/>
      <top style="thin">
        <color theme="0" tint="-4.9958800012207406E-2"/>
      </top>
      <bottom style="thin">
        <color theme="0" tint="-4.9958800012207406E-2"/>
      </bottom>
      <diagonal/>
    </border>
    <border>
      <left/>
      <right style="thin">
        <color theme="0" tint="-0.14993743705557422"/>
      </right>
      <top style="thin">
        <color theme="0" tint="-0.14993743705557422"/>
      </top>
      <bottom style="thin">
        <color theme="0" tint="-4.9958800012207406E-2"/>
      </bottom>
      <diagonal/>
    </border>
    <border>
      <left/>
      <right/>
      <top style="thin">
        <color theme="0" tint="-0.14993743705557422"/>
      </top>
      <bottom style="thin">
        <color theme="0" tint="-4.9958800012207406E-2"/>
      </bottom>
      <diagonal/>
    </border>
    <border>
      <left style="thin">
        <color theme="0" tint="-0.14993743705557422"/>
      </left>
      <right/>
      <top style="thin">
        <color theme="0" tint="-0.14993743705557422"/>
      </top>
      <bottom style="thin">
        <color theme="0" tint="-4.9958800012207406E-2"/>
      </bottom>
      <diagonal/>
    </border>
    <border>
      <left/>
      <right style="thin">
        <color theme="0" tint="-0.14993743705557422"/>
      </right>
      <top style="thin">
        <color theme="0" tint="-4.9958800012207406E-2"/>
      </top>
      <bottom style="thin">
        <color theme="0" tint="-0.14990691854609822"/>
      </bottom>
      <diagonal/>
    </border>
    <border>
      <left/>
      <right/>
      <top style="thin">
        <color theme="0" tint="-4.9958800012207406E-2"/>
      </top>
      <bottom style="thin">
        <color theme="0" tint="-0.14990691854609822"/>
      </bottom>
      <diagonal/>
    </border>
    <border>
      <left style="thin">
        <color theme="0" tint="-0.14993743705557422"/>
      </left>
      <right/>
      <top style="thin">
        <color theme="0" tint="-4.9958800012207406E-2"/>
      </top>
      <bottom style="thin">
        <color theme="0" tint="-0.14990691854609822"/>
      </bottom>
      <diagonal/>
    </border>
    <border>
      <left/>
      <right style="thin">
        <color theme="0" tint="-0.14993743705557422"/>
      </right>
      <top style="thin">
        <color theme="0" tint="-0.14990691854609822"/>
      </top>
      <bottom style="thin">
        <color theme="0" tint="-4.9958800012207406E-2"/>
      </bottom>
      <diagonal/>
    </border>
    <border>
      <left/>
      <right/>
      <top style="thin">
        <color theme="0" tint="-0.14990691854609822"/>
      </top>
      <bottom style="thin">
        <color theme="0" tint="-4.9958800012207406E-2"/>
      </bottom>
      <diagonal/>
    </border>
    <border>
      <left style="thin">
        <color theme="0" tint="-0.14993743705557422"/>
      </left>
      <right/>
      <top style="thin">
        <color theme="0" tint="-0.14990691854609822"/>
      </top>
      <bottom style="thin">
        <color theme="0" tint="-4.9958800012207406E-2"/>
      </bottom>
      <diagonal/>
    </border>
    <border>
      <left/>
      <right/>
      <top style="thin">
        <color theme="0" tint="-0.14990691854609822"/>
      </top>
      <bottom/>
      <diagonal/>
    </border>
    <border>
      <left/>
      <right style="thin">
        <color theme="0" tint="-0.14993743705557422"/>
      </right>
      <top style="thin">
        <color theme="0" tint="-4.9958800012207406E-2"/>
      </top>
      <bottom/>
      <diagonal/>
    </border>
    <border>
      <left/>
      <right/>
      <top style="thin">
        <color theme="0" tint="-4.9958800012207406E-2"/>
      </top>
      <bottom/>
      <diagonal/>
    </border>
    <border>
      <left style="thin">
        <color theme="0" tint="-0.14993743705557422"/>
      </left>
      <right/>
      <top style="thin">
        <color theme="0" tint="-4.9958800012207406E-2"/>
      </top>
      <bottom/>
      <diagonal/>
    </border>
    <border>
      <left/>
      <right style="thin">
        <color theme="0" tint="-0.14993743705557422"/>
      </right>
      <top/>
      <bottom style="thin">
        <color theme="0" tint="-0.14993743705557422"/>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bottom/>
      <diagonal/>
    </border>
    <border>
      <left style="thin">
        <color theme="0" tint="-0.14993743705557422"/>
      </left>
      <right/>
      <top/>
      <bottom/>
      <diagonal/>
    </border>
    <border>
      <left style="thin">
        <color theme="0" tint="-0.14993743705557422"/>
      </left>
      <right style="thin">
        <color theme="0" tint="-0.14993743705557422"/>
      </right>
      <top style="thin">
        <color theme="0" tint="-4.9958800012207406E-2"/>
      </top>
      <bottom style="thin">
        <color theme="0" tint="-0.14993743705557422"/>
      </bottom>
      <diagonal/>
    </border>
    <border>
      <left style="thin">
        <color theme="0" tint="-0.14993743705557422"/>
      </left>
      <right style="thin">
        <color theme="0" tint="-0.14993743705557422"/>
      </right>
      <top style="thin">
        <color theme="0" tint="-4.9958800012207406E-2"/>
      </top>
      <bottom style="thin">
        <color theme="0" tint="-4.9958800012207406E-2"/>
      </bottom>
      <diagonal/>
    </border>
    <border>
      <left/>
      <right style="thin">
        <color theme="0" tint="-0.14993743705557422"/>
      </right>
      <top/>
      <bottom style="thin">
        <color theme="0" tint="-4.9958800012207406E-2"/>
      </bottom>
      <diagonal/>
    </border>
    <border>
      <left/>
      <right/>
      <top/>
      <bottom style="thin">
        <color theme="0" tint="-4.9958800012207406E-2"/>
      </bottom>
      <diagonal/>
    </border>
    <border>
      <left style="thin">
        <color theme="0" tint="-0.14993743705557422"/>
      </left>
      <right/>
      <top/>
      <bottom style="thin">
        <color theme="0" tint="-4.9958800012207406E-2"/>
      </bottom>
      <diagonal/>
    </border>
    <border>
      <left style="thin">
        <color theme="0" tint="-0.14993743705557422"/>
      </left>
      <right style="thin">
        <color theme="0" tint="-0.14993743705557422"/>
      </right>
      <top/>
      <bottom style="thin">
        <color theme="0" tint="-4.9958800012207406E-2"/>
      </bottom>
      <diagonal/>
    </border>
    <border>
      <left style="thin">
        <color theme="0" tint="-0.14993743705557422"/>
      </left>
      <right style="thin">
        <color theme="0" tint="-0.14993743705557422"/>
      </right>
      <top style="thin">
        <color theme="0" tint="-0.14990691854609822"/>
      </top>
      <bottom style="thin">
        <color theme="0" tint="-0.14990691854609822"/>
      </bottom>
      <diagonal/>
    </border>
    <border>
      <left/>
      <right style="thin">
        <color theme="0" tint="-0.14993743705557422"/>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style="thin">
        <color theme="0" tint="-0.14993743705557422"/>
      </left>
      <right/>
      <top style="thin">
        <color theme="0" tint="-0.149937437055574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3743705557422"/>
      </left>
      <right/>
      <top style="thin">
        <color theme="0" tint="-0.14990691854609822"/>
      </top>
      <bottom style="thin">
        <color theme="0" tint="-0.14990691854609822"/>
      </bottom>
      <diagonal/>
    </border>
    <border>
      <left/>
      <right style="thin">
        <color theme="0" tint="-0.14993743705557422"/>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4.9958800012207406E-2"/>
      </right>
      <top style="thin">
        <color theme="0" tint="-0.14990691854609822"/>
      </top>
      <bottom style="thin">
        <color theme="0" tint="-0.14990691854609822"/>
      </bottom>
      <diagonal/>
    </border>
    <border>
      <left style="thin">
        <color theme="0" tint="-4.9958800012207406E-2"/>
      </left>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style="thin">
        <color theme="0" tint="-0.14990691854609822"/>
      </right>
      <top style="thin">
        <color theme="0" tint="-4.9958800012207406E-2"/>
      </top>
      <bottom/>
      <diagonal/>
    </border>
    <border>
      <left/>
      <right style="thin">
        <color theme="0" tint="-4.9958800012207406E-2"/>
      </right>
      <top style="thin">
        <color theme="0" tint="-4.9958800012207406E-2"/>
      </top>
      <bottom/>
      <diagonal/>
    </border>
    <border>
      <left style="thin">
        <color theme="0" tint="-4.9958800012207406E-2"/>
      </left>
      <right/>
      <top style="thin">
        <color theme="0" tint="-4.9958800012207406E-2"/>
      </top>
      <bottom/>
      <diagonal/>
    </border>
    <border>
      <left style="thin">
        <color theme="0" tint="-0.14990691854609822"/>
      </left>
      <right/>
      <top style="thin">
        <color theme="0" tint="-4.9958800012207406E-2"/>
      </top>
      <bottom/>
      <diagonal/>
    </border>
    <border>
      <left/>
      <right style="thin">
        <color theme="0" tint="-0.14990691854609822"/>
      </right>
      <top style="thin">
        <color theme="0" tint="-4.9958800012207406E-2"/>
      </top>
      <bottom style="thin">
        <color theme="0" tint="-4.9958800012207406E-2"/>
      </bottom>
      <diagonal/>
    </border>
    <border>
      <left/>
      <right style="thin">
        <color theme="0" tint="-4.9958800012207406E-2"/>
      </right>
      <top style="thin">
        <color theme="0" tint="-4.9958800012207406E-2"/>
      </top>
      <bottom style="thin">
        <color theme="0" tint="-4.9958800012207406E-2"/>
      </bottom>
      <diagonal/>
    </border>
    <border>
      <left style="thin">
        <color theme="0" tint="-4.9958800012207406E-2"/>
      </left>
      <right/>
      <top style="thin">
        <color theme="0" tint="-4.9958800012207406E-2"/>
      </top>
      <bottom style="thin">
        <color theme="0" tint="-4.9958800012207406E-2"/>
      </bottom>
      <diagonal/>
    </border>
    <border>
      <left style="thin">
        <color theme="0" tint="-0.14990691854609822"/>
      </left>
      <right/>
      <top style="thin">
        <color theme="0" tint="-4.9958800012207406E-2"/>
      </top>
      <bottom style="thin">
        <color theme="0" tint="-4.9958800012207406E-2"/>
      </bottom>
      <diagonal/>
    </border>
    <border>
      <left/>
      <right style="thin">
        <color theme="0" tint="-0.14990691854609822"/>
      </right>
      <top/>
      <bottom style="thin">
        <color theme="0" tint="-4.9958800012207406E-2"/>
      </bottom>
      <diagonal/>
    </border>
    <border>
      <left/>
      <right style="thin">
        <color theme="0" tint="-4.9958800012207406E-2"/>
      </right>
      <top/>
      <bottom style="thin">
        <color theme="0" tint="-4.9958800012207406E-2"/>
      </bottom>
      <diagonal/>
    </border>
    <border>
      <left style="thin">
        <color theme="0" tint="-4.9958800012207406E-2"/>
      </left>
      <right/>
      <top/>
      <bottom style="thin">
        <color theme="0" tint="-4.9958800012207406E-2"/>
      </bottom>
      <diagonal/>
    </border>
    <border>
      <left style="thin">
        <color theme="0" tint="-0.14990691854609822"/>
      </left>
      <right/>
      <top/>
      <bottom style="thin">
        <color theme="0" tint="-4.9958800012207406E-2"/>
      </bottom>
      <diagonal/>
    </border>
    <border>
      <left/>
      <right style="thin">
        <color theme="0" tint="-0.14990691854609822"/>
      </right>
      <top style="thin">
        <color theme="0" tint="-4.9958800012207406E-2"/>
      </top>
      <bottom style="thin">
        <color theme="0" tint="-0.14990691854609822"/>
      </bottom>
      <diagonal/>
    </border>
    <border>
      <left/>
      <right style="thin">
        <color theme="0" tint="-4.9958800012207406E-2"/>
      </right>
      <top style="thin">
        <color theme="0" tint="-4.9958800012207406E-2"/>
      </top>
      <bottom style="thin">
        <color theme="0" tint="-0.14990691854609822"/>
      </bottom>
      <diagonal/>
    </border>
    <border>
      <left style="thin">
        <color theme="0" tint="-4.9958800012207406E-2"/>
      </left>
      <right/>
      <top style="thin">
        <color theme="0" tint="-4.9958800012207406E-2"/>
      </top>
      <bottom style="thin">
        <color theme="0" tint="-0.14990691854609822"/>
      </bottom>
      <diagonal/>
    </border>
    <border>
      <left style="thin">
        <color theme="0" tint="-0.14990691854609822"/>
      </left>
      <right/>
      <top/>
      <bottom style="thin">
        <color theme="0" tint="-0.14990691854609822"/>
      </bottom>
      <diagonal/>
    </border>
    <border>
      <left style="thin">
        <color theme="0" tint="-0.14990691854609822"/>
      </left>
      <right/>
      <top/>
      <bottom/>
      <diagonal/>
    </border>
    <border>
      <left/>
      <right style="thin">
        <color theme="0" tint="-0.14990691854609822"/>
      </right>
      <top style="thin">
        <color theme="0" tint="-0.14990691854609822"/>
      </top>
      <bottom style="thin">
        <color theme="0" tint="-4.9958800012207406E-2"/>
      </bottom>
      <diagonal/>
    </border>
    <border>
      <left/>
      <right style="thin">
        <color theme="0" tint="-4.9958800012207406E-2"/>
      </right>
      <top style="thin">
        <color theme="0" tint="-0.14990691854609822"/>
      </top>
      <bottom style="thin">
        <color theme="0" tint="-4.9958800012207406E-2"/>
      </bottom>
      <diagonal/>
    </border>
    <border>
      <left style="thin">
        <color theme="0" tint="-4.9958800012207406E-2"/>
      </left>
      <right/>
      <top style="thin">
        <color theme="0" tint="-0.14990691854609822"/>
      </top>
      <bottom style="thin">
        <color theme="0" tint="-4.9958800012207406E-2"/>
      </bottom>
      <diagonal/>
    </border>
    <border>
      <left style="thin">
        <color theme="0" tint="-0.14990691854609822"/>
      </left>
      <right/>
      <top style="thin">
        <color theme="0" tint="-0.14990691854609822"/>
      </top>
      <bottom/>
      <diagonal/>
    </border>
    <border>
      <left/>
      <right style="thin">
        <color theme="0" tint="-0.14990691854609822"/>
      </right>
      <top/>
      <bottom style="thin">
        <color theme="0" tint="-0.14990691854609822"/>
      </bottom>
      <diagonal/>
    </border>
    <border>
      <left/>
      <right/>
      <top/>
      <bottom style="thin">
        <color theme="0" tint="-0.14990691854609822"/>
      </bottom>
      <diagonal/>
    </border>
    <border>
      <left/>
      <right style="thin">
        <color theme="0" tint="-0.14990691854609822"/>
      </right>
      <top style="thin">
        <color theme="0" tint="-0.14990691854609822"/>
      </top>
      <bottom style="thin">
        <color theme="0" tint="-0.1498764000366222"/>
      </bottom>
      <diagonal/>
    </border>
    <border>
      <left/>
      <right/>
      <top style="thin">
        <color theme="0" tint="-0.14990691854609822"/>
      </top>
      <bottom style="thin">
        <color theme="0" tint="-0.1498764000366222"/>
      </bottom>
      <diagonal/>
    </border>
    <border>
      <left style="thin">
        <color theme="0" tint="-0.14990691854609822"/>
      </left>
      <right/>
      <top style="thin">
        <color theme="0" tint="-0.14990691854609822"/>
      </top>
      <bottom style="thin">
        <color theme="0" tint="-0.1498764000366222"/>
      </bottom>
      <diagonal/>
    </border>
    <border>
      <left/>
      <right style="thin">
        <color theme="0" tint="-0.14993743705557422"/>
      </right>
      <top/>
      <bottom style="thin">
        <color theme="0" tint="-0.14990691854609822"/>
      </bottom>
      <diagonal/>
    </border>
    <border>
      <left style="thin">
        <color theme="0" tint="-0.14993743705557422"/>
      </left>
      <right/>
      <top/>
      <bottom style="thin">
        <color theme="0" tint="-0.14990691854609822"/>
      </bottom>
      <diagonal/>
    </border>
    <border>
      <left style="thin">
        <color theme="0" tint="-0.14993743705557422"/>
      </left>
      <right style="thin">
        <color theme="0" tint="-0.14993743705557422"/>
      </right>
      <top/>
      <bottom style="thin">
        <color theme="0" tint="-0.14990691854609822"/>
      </bottom>
      <diagonal/>
    </border>
    <border>
      <left/>
      <right style="thin">
        <color theme="0" tint="-0.14993743705557422"/>
      </right>
      <top style="thin">
        <color theme="0" tint="-0.14993743705557422"/>
      </top>
      <bottom/>
      <diagonal/>
    </border>
    <border>
      <left/>
      <right/>
      <top style="thin">
        <color theme="0" tint="-0.14993743705557422"/>
      </top>
      <bottom/>
      <diagonal/>
    </border>
    <border>
      <left style="thin">
        <color theme="0" tint="-0.14993743705557422"/>
      </left>
      <right/>
      <top style="thin">
        <color theme="0" tint="-0.14993743705557422"/>
      </top>
      <bottom/>
      <diagonal/>
    </border>
    <border>
      <left style="thin">
        <color theme="0" tint="-0.14990691854609822"/>
      </left>
      <right/>
      <top style="thin">
        <color theme="0" tint="-0.14990691854609822"/>
      </top>
      <bottom style="thin">
        <color theme="0" tint="-4.9958800012207406E-2"/>
      </bottom>
      <diagonal/>
    </border>
    <border>
      <left/>
      <right style="thin">
        <color theme="0" tint="-0.14990691854609822"/>
      </right>
      <top/>
      <bottom/>
      <diagonal/>
    </border>
    <border>
      <left style="thin">
        <color theme="0" tint="-0.14990691854609822"/>
      </left>
      <right/>
      <top style="thin">
        <color theme="0" tint="-4.9958800012207406E-2"/>
      </top>
      <bottom style="thin">
        <color theme="0" tint="-0.14990691854609822"/>
      </bottom>
      <diagonal/>
    </border>
    <border>
      <left/>
      <right style="thin">
        <color theme="0" tint="-0.14990691854609822"/>
      </right>
      <top style="thin">
        <color theme="0" tint="-0.14993743705557422"/>
      </top>
      <bottom style="thin">
        <color theme="0" tint="-0.1498764000366222"/>
      </bottom>
      <diagonal/>
    </border>
    <border>
      <left/>
      <right/>
      <top style="thin">
        <color theme="0" tint="-0.14993743705557422"/>
      </top>
      <bottom style="thin">
        <color theme="0" tint="-0.1498764000366222"/>
      </bottom>
      <diagonal/>
    </border>
    <border>
      <left style="thin">
        <color theme="0" tint="-0.14990691854609822"/>
      </left>
      <right/>
      <top style="thin">
        <color theme="0" tint="-0.14993743705557422"/>
      </top>
      <bottom style="thin">
        <color theme="0" tint="-0.1498764000366222"/>
      </bottom>
      <diagonal/>
    </border>
    <border>
      <left/>
      <right style="thin">
        <color theme="0" tint="-0.14990691854609822"/>
      </right>
      <top style="thin">
        <color theme="0" tint="-0.14990691854609822"/>
      </top>
      <bottom/>
      <diagonal/>
    </border>
    <border>
      <left style="thin">
        <color theme="0" tint="-0.14993743705557422"/>
      </left>
      <right style="thin">
        <color theme="0" tint="-0.14993743705557422"/>
      </right>
      <top/>
      <bottom/>
      <diagonal/>
    </border>
    <border>
      <left/>
      <right style="thin">
        <color theme="0" tint="-0.14993743705557422"/>
      </right>
      <top style="thin">
        <color theme="0" tint="-0.14990691854609822"/>
      </top>
      <bottom/>
      <diagonal/>
    </border>
    <border>
      <left style="thin">
        <color theme="0" tint="-0.14993743705557422"/>
      </left>
      <right/>
      <top style="thin">
        <color theme="0" tint="-0.14990691854609822"/>
      </top>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style="thin">
        <color theme="0" tint="-0.1498764000366222"/>
      </left>
      <right/>
      <top style="thin">
        <color theme="0" tint="-0.14990691854609822"/>
      </top>
      <bottom style="thin">
        <color theme="0" tint="-0.14990691854609822"/>
      </bottom>
      <diagonal/>
    </border>
    <border>
      <left/>
      <right style="thin">
        <color theme="0" tint="-0.1498764000366222"/>
      </right>
      <top style="thin">
        <color theme="0" tint="-4.9958800012207406E-2"/>
      </top>
      <bottom style="thin">
        <color theme="0" tint="-0.14990691854609822"/>
      </bottom>
      <diagonal/>
    </border>
    <border>
      <left style="thin">
        <color theme="0" tint="-0.1498764000366222"/>
      </left>
      <right/>
      <top style="thin">
        <color theme="0" tint="-4.9958800012207406E-2"/>
      </top>
      <bottom style="thin">
        <color theme="0" tint="-0.14990691854609822"/>
      </bottom>
      <diagonal/>
    </border>
    <border>
      <left/>
      <right style="thin">
        <color theme="0" tint="-0.1498764000366222"/>
      </right>
      <top style="thin">
        <color theme="0" tint="-4.9958800012207406E-2"/>
      </top>
      <bottom style="thin">
        <color theme="0" tint="-4.9958800012207406E-2"/>
      </bottom>
      <diagonal/>
    </border>
    <border>
      <left style="thin">
        <color theme="0" tint="-0.1498764000366222"/>
      </left>
      <right/>
      <top style="thin">
        <color theme="0" tint="-4.9958800012207406E-2"/>
      </top>
      <bottom style="thin">
        <color theme="0" tint="-4.9958800012207406E-2"/>
      </bottom>
      <diagonal/>
    </border>
    <border>
      <left/>
      <right style="thin">
        <color theme="0" tint="-0.1498764000366222"/>
      </right>
      <top/>
      <bottom style="thin">
        <color theme="0" tint="-4.9958800012207406E-2"/>
      </bottom>
      <diagonal/>
    </border>
    <border>
      <left style="thin">
        <color theme="0" tint="-0.1498764000366222"/>
      </left>
      <right/>
      <top/>
      <bottom style="thin">
        <color theme="0" tint="-4.9958800012207406E-2"/>
      </bottom>
      <diagonal/>
    </border>
    <border>
      <left/>
      <right style="thin">
        <color theme="0" tint="-0.1498764000366222"/>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458815271462"/>
      </left>
      <right/>
      <top style="thin">
        <color theme="0" tint="-0.1498458815271462"/>
      </top>
      <bottom style="thin">
        <color theme="0" tint="-0.1498458815271462"/>
      </bottom>
      <diagonal/>
    </border>
    <border>
      <left/>
      <right style="thin">
        <color theme="0" tint="-0.1498764000366222"/>
      </right>
      <top style="thin">
        <color theme="0" tint="-0.14990691854609822"/>
      </top>
      <bottom style="thin">
        <color theme="0" tint="-0.1498458815271462"/>
      </bottom>
      <diagonal/>
    </border>
    <border>
      <left/>
      <right/>
      <top style="thin">
        <color theme="0" tint="-0.14990691854609822"/>
      </top>
      <bottom style="thin">
        <color theme="0" tint="-0.1498458815271462"/>
      </bottom>
      <diagonal/>
    </border>
    <border>
      <left style="thin">
        <color theme="0" tint="-0.1498764000366222"/>
      </left>
      <right/>
      <top style="thin">
        <color theme="0" tint="-0.14990691854609822"/>
      </top>
      <bottom style="thin">
        <color theme="0" tint="-0.1498458815271462"/>
      </bottom>
      <diagonal/>
    </border>
    <border>
      <left style="thin">
        <color theme="0" tint="-0.14993743705557422"/>
      </left>
      <right/>
      <top style="thin">
        <color theme="0" tint="-0.14990691854609822"/>
      </top>
      <bottom style="thin">
        <color theme="0" tint="-0.1498458815271462"/>
      </bottom>
      <diagonal/>
    </border>
    <border>
      <left/>
      <right style="thin">
        <color theme="0" tint="-0.1498764000366222"/>
      </right>
      <top/>
      <bottom/>
      <diagonal/>
    </border>
    <border>
      <left style="thin">
        <color theme="0" tint="-0.1498764000366222"/>
      </left>
      <right/>
      <top/>
      <bottom/>
      <diagonal/>
    </border>
    <border>
      <left style="thin">
        <color theme="0" tint="-0.1498764000366222"/>
      </left>
      <right style="thin">
        <color theme="0" tint="-0.14993743705557422"/>
      </right>
      <top/>
      <bottom/>
      <diagonal/>
    </border>
    <border>
      <left/>
      <right style="thin">
        <color theme="0" tint="-0.14990691854609822"/>
      </right>
      <top style="thin">
        <color theme="0" tint="-0.1498458815271462"/>
      </top>
      <bottom style="thin">
        <color theme="0" tint="-0.14990691854609822"/>
      </bottom>
      <diagonal/>
    </border>
    <border>
      <left style="thin">
        <color theme="0" tint="-0.14993743705557422"/>
      </left>
      <right/>
      <top style="thin">
        <color theme="0" tint="-0.1498458815271462"/>
      </top>
      <bottom style="thin">
        <color theme="0" tint="-0.14990691854609822"/>
      </bottom>
      <diagonal/>
    </border>
    <border>
      <left style="thin">
        <color theme="0" tint="-0.14990691854609822"/>
      </left>
      <right/>
      <top style="thin">
        <color theme="0" tint="-4.9958800012207406E-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4.9958800012207406E-2"/>
      </bottom>
      <diagonal/>
    </border>
    <border>
      <left style="thin">
        <color theme="0" tint="-0.14993743705557422"/>
      </left>
      <right style="thin">
        <color theme="0" tint="-0.14993743705557422"/>
      </right>
      <top style="thin">
        <color theme="0" tint="-0.14993743705557422"/>
      </top>
      <bottom style="thin">
        <color theme="0" tint="-4.9958800012207406E-2"/>
      </bottom>
      <diagonal/>
    </border>
    <border>
      <left style="thin">
        <color theme="0" tint="-0.14990691854609822"/>
      </left>
      <right/>
      <top style="thin">
        <color theme="0" tint="-0.14993743705557422"/>
      </top>
      <bottom style="thin">
        <color theme="0" tint="-0.14990691854609822"/>
      </bottom>
      <diagonal/>
    </border>
    <border>
      <left/>
      <right style="thin">
        <color theme="0" tint="-0.14990691854609822"/>
      </right>
      <top style="thin">
        <color theme="0" tint="-0.14993743705557422"/>
      </top>
      <bottom style="thin">
        <color theme="0" tint="-0.14990691854609822"/>
      </bottom>
      <diagonal/>
    </border>
    <border>
      <left/>
      <right style="thin">
        <color theme="0" tint="-0.14990691854609822"/>
      </right>
      <top style="thin">
        <color theme="0" tint="-0.14993743705557422"/>
      </top>
      <bottom style="thin">
        <color theme="0" tint="-0.14993743705557422"/>
      </bottom>
      <diagonal/>
    </border>
    <border>
      <left style="thin">
        <color theme="0" tint="-0.14990691854609822"/>
      </left>
      <right/>
      <top style="thin">
        <color theme="0" tint="-0.14993743705557422"/>
      </top>
      <bottom style="thin">
        <color theme="0" tint="-0.14993743705557422"/>
      </bottom>
      <diagonal/>
    </border>
    <border>
      <left style="thin">
        <color theme="0" tint="-4.9958800012207406E-2"/>
      </left>
      <right style="thin">
        <color theme="0" tint="-4.9958800012207406E-2"/>
      </right>
      <top style="thin">
        <color theme="0" tint="-0.14993743705557422"/>
      </top>
      <bottom style="thin">
        <color theme="0" tint="-0.14993743705557422"/>
      </bottom>
      <diagonal/>
    </border>
    <border>
      <left style="thin">
        <color theme="0" tint="-4.9958800012207406E-2"/>
      </left>
      <right style="thin">
        <color theme="0" tint="-4.9958800012207406E-2"/>
      </right>
      <top style="thin">
        <color theme="0" tint="-4.9958800012207406E-2"/>
      </top>
      <bottom/>
      <diagonal/>
    </border>
    <border>
      <left style="thin">
        <color theme="0" tint="-4.9958800012207406E-2"/>
      </left>
      <right style="thin">
        <color theme="0" tint="-4.9958800012207406E-2"/>
      </right>
      <top style="thin">
        <color theme="0" tint="-4.9958800012207406E-2"/>
      </top>
      <bottom style="thin">
        <color theme="0" tint="-4.9958800012207406E-2"/>
      </bottom>
      <diagonal/>
    </border>
    <border>
      <left style="thin">
        <color theme="0" tint="-4.9958800012207406E-2"/>
      </left>
      <right style="thin">
        <color theme="0" tint="-4.9958800012207406E-2"/>
      </right>
      <top/>
      <bottom style="thin">
        <color theme="0" tint="-4.9958800012207406E-2"/>
      </bottom>
      <diagonal/>
    </border>
    <border>
      <left style="thin">
        <color theme="0" tint="-4.9958800012207406E-2"/>
      </left>
      <right style="thin">
        <color theme="0" tint="-4.9958800012207406E-2"/>
      </right>
      <top/>
      <bottom style="thin">
        <color theme="0" tint="-0.14990691854609822"/>
      </bottom>
      <diagonal/>
    </border>
    <border>
      <left/>
      <right style="thin">
        <color theme="0" tint="-0.14993743705557422"/>
      </right>
      <top style="thin">
        <color theme="0" tint="-0.14990691854609822"/>
      </top>
      <bottom style="thin">
        <color theme="0" tint="-0.14993743705557422"/>
      </bottom>
      <diagonal/>
    </border>
    <border>
      <left/>
      <right/>
      <top style="thin">
        <color theme="0" tint="-0.14990691854609822"/>
      </top>
      <bottom style="thin">
        <color theme="0" tint="-0.14993743705557422"/>
      </bottom>
      <diagonal/>
    </border>
    <border>
      <left style="thin">
        <color theme="0" tint="-0.1498764000366222"/>
      </left>
      <right style="thin">
        <color theme="0" tint="-0.1498764000366222"/>
      </right>
      <top style="thin">
        <color theme="0" tint="-4.9958800012207406E-2"/>
      </top>
      <bottom style="thin">
        <color theme="0" tint="-4.9958800012207406E-2"/>
      </bottom>
      <diagonal/>
    </border>
    <border>
      <left style="thin">
        <color theme="0" tint="-0.1498764000366222"/>
      </left>
      <right style="thin">
        <color theme="0" tint="-0.1498764000366222"/>
      </right>
      <top/>
      <bottom style="thin">
        <color theme="0" tint="-4.9958800012207406E-2"/>
      </bottom>
      <diagonal/>
    </border>
    <border>
      <left style="thin">
        <color theme="0" tint="-0.1498764000366222"/>
      </left>
      <right style="thin">
        <color theme="0" tint="-0.1498764000366222"/>
      </right>
      <top/>
      <bottom style="thin">
        <color theme="0" tint="-0.14990691854609822"/>
      </bottom>
      <diagonal/>
    </border>
    <border>
      <left/>
      <right style="medium">
        <color theme="0" tint="-0.14990691854609822"/>
      </right>
      <top style="medium">
        <color theme="0" tint="-0.14993743705557422"/>
      </top>
      <bottom style="medium">
        <color theme="0" tint="-0.14993743705557422"/>
      </bottom>
      <diagonal/>
    </border>
    <border>
      <left/>
      <right/>
      <top style="medium">
        <color theme="0" tint="-0.14993743705557422"/>
      </top>
      <bottom style="medium">
        <color theme="0" tint="-0.14993743705557422"/>
      </bottom>
      <diagonal/>
    </border>
    <border>
      <left/>
      <right/>
      <top style="medium">
        <color theme="0" tint="-0.14993743705557422"/>
      </top>
      <bottom style="medium">
        <color theme="0" tint="-0.14990691854609822"/>
      </bottom>
      <diagonal/>
    </border>
    <border>
      <left style="medium">
        <color theme="0" tint="-0.14990691854609822"/>
      </left>
      <right/>
      <top style="medium">
        <color theme="0" tint="-0.14993743705557422"/>
      </top>
      <bottom style="medium">
        <color theme="0" tint="-0.14990691854609822"/>
      </bottom>
      <diagonal/>
    </border>
    <border>
      <left/>
      <right style="medium">
        <color theme="0" tint="-0.14990691854609822"/>
      </right>
      <top style="medium">
        <color theme="0" tint="-4.9958800012207406E-2"/>
      </top>
      <bottom style="medium">
        <color theme="0" tint="-4.9958800012207406E-2"/>
      </bottom>
      <diagonal/>
    </border>
    <border>
      <left/>
      <right/>
      <top style="medium">
        <color theme="0" tint="-4.9958800012207406E-2"/>
      </top>
      <bottom style="medium">
        <color theme="0" tint="-4.9958800012207406E-2"/>
      </bottom>
      <diagonal/>
    </border>
    <border>
      <left style="medium">
        <color theme="0" tint="-0.14990691854609822"/>
      </left>
      <right/>
      <top style="medium">
        <color theme="0" tint="-4.9958800012207406E-2"/>
      </top>
      <bottom style="medium">
        <color theme="0" tint="-4.9958800012207406E-2"/>
      </bottom>
      <diagonal/>
    </border>
    <border>
      <left/>
      <right style="medium">
        <color theme="0" tint="-0.14990691854609822"/>
      </right>
      <top/>
      <bottom style="medium">
        <color theme="0" tint="-4.9958800012207406E-2"/>
      </bottom>
      <diagonal/>
    </border>
    <border>
      <left/>
      <right/>
      <top/>
      <bottom style="medium">
        <color theme="0" tint="-4.9958800012207406E-2"/>
      </bottom>
      <diagonal/>
    </border>
    <border>
      <left/>
      <right style="medium">
        <color theme="0" tint="-0.14990691854609822"/>
      </right>
      <top style="thin">
        <color theme="0" tint="-4.9958800012207406E-2"/>
      </top>
      <bottom style="thin">
        <color theme="0" tint="-4.9958800012207406E-2"/>
      </bottom>
      <diagonal/>
    </border>
    <border>
      <left style="medium">
        <color theme="0" tint="-0.14990691854609822"/>
      </left>
      <right/>
      <top style="thin">
        <color theme="0" tint="-4.9958800012207406E-2"/>
      </top>
      <bottom style="thin">
        <color theme="0" tint="-4.9958800012207406E-2"/>
      </bottom>
      <diagonal/>
    </border>
    <border>
      <left style="medium">
        <color theme="0" tint="-0.14990691854609822"/>
      </left>
      <right/>
      <top style="medium">
        <color theme="0" tint="-0.14993743705557422"/>
      </top>
      <bottom style="medium">
        <color theme="0" tint="-0.14993743705557422"/>
      </bottom>
      <diagonal/>
    </border>
    <border>
      <left/>
      <right style="medium">
        <color theme="0" tint="-0.14990691854609822"/>
      </right>
      <top style="medium">
        <color theme="0" tint="-4.9958800012207406E-2"/>
      </top>
      <bottom/>
      <diagonal/>
    </border>
    <border>
      <left/>
      <right/>
      <top style="medium">
        <color theme="0" tint="-4.9958800012207406E-2"/>
      </top>
      <bottom/>
      <diagonal/>
    </border>
    <border>
      <left/>
      <right style="medium">
        <color theme="0" tint="-0.14990691854609822"/>
      </right>
      <top/>
      <bottom style="thin">
        <color theme="0" tint="-4.9958800012207406E-2"/>
      </bottom>
      <diagonal/>
    </border>
    <border>
      <left style="medium">
        <color theme="0" tint="-0.14990691854609822"/>
      </left>
      <right/>
      <top/>
      <bottom style="thin">
        <color theme="0" tint="-4.9958800012207406E-2"/>
      </bottom>
      <diagonal/>
    </border>
    <border>
      <left style="medium">
        <color theme="0" tint="-0.14990691854609822"/>
      </left>
      <right/>
      <top style="medium">
        <color theme="0" tint="-4.9958800012207406E-2"/>
      </top>
      <bottom/>
      <diagonal/>
    </border>
    <border>
      <left/>
      <right/>
      <top/>
      <bottom style="medium">
        <color theme="0" tint="-0.1498764000366222"/>
      </bottom>
      <diagonal/>
    </border>
    <border>
      <left/>
      <right style="medium">
        <color theme="0" tint="-0.14990691854609822"/>
      </right>
      <top style="medium">
        <color theme="0" tint="-0.1498764000366222"/>
      </top>
      <bottom style="thin">
        <color theme="0" tint="-0.14993743705557422"/>
      </bottom>
      <diagonal/>
    </border>
    <border>
      <left/>
      <right/>
      <top style="medium">
        <color theme="0" tint="-0.1498764000366222"/>
      </top>
      <bottom style="thin">
        <color theme="0" tint="-0.14993743705557422"/>
      </bottom>
      <diagonal/>
    </border>
    <border>
      <left/>
      <right style="medium">
        <color theme="0" tint="-0.14990691854609822"/>
      </right>
      <top style="medium">
        <color theme="0" tint="-0.14990691854609822"/>
      </top>
      <bottom/>
      <diagonal/>
    </border>
    <border>
      <left/>
      <right/>
      <top style="medium">
        <color theme="0" tint="-0.14990691854609822"/>
      </top>
      <bottom/>
      <diagonal/>
    </border>
    <border>
      <left style="medium">
        <color theme="0" tint="-0.14990691854609822"/>
      </left>
      <right/>
      <top style="medium">
        <color theme="0" tint="-0.14990691854609822"/>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4.9958800012207406E-2"/>
      </top>
      <bottom/>
      <diagonal/>
    </border>
    <border>
      <left/>
      <right style="thin">
        <color theme="0" tint="-0.14990691854609822"/>
      </right>
      <top/>
      <bottom style="thin">
        <color theme="0" tint="-0.1498764000366222"/>
      </bottom>
      <diagonal/>
    </border>
    <border>
      <left/>
      <right/>
      <top/>
      <bottom style="thin">
        <color theme="0" tint="-0.1498764000366222"/>
      </bottom>
      <diagonal/>
    </border>
    <border>
      <left/>
      <right/>
      <top style="thin">
        <color theme="0" tint="-4.9958800012207406E-2"/>
      </top>
      <bottom style="thin">
        <color theme="0" tint="-0.1498764000366222"/>
      </bottom>
      <diagonal/>
    </border>
    <border>
      <left/>
      <right style="thin">
        <color theme="0" tint="-0.14990691854609822"/>
      </right>
      <top style="thin">
        <color theme="0" tint="-0.1498764000366222"/>
      </top>
      <bottom style="thin">
        <color theme="0" tint="-0.14993743705557422"/>
      </bottom>
      <diagonal/>
    </border>
    <border>
      <left/>
      <right/>
      <top style="thin">
        <color theme="0" tint="-0.1498764000366222"/>
      </top>
      <bottom style="thin">
        <color theme="0" tint="-0.149937437055574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3743705557422"/>
      </left>
      <right style="thin">
        <color theme="0" tint="-0.14990691854609822"/>
      </right>
      <top style="thin">
        <color theme="0" tint="-4.9958800012207406E-2"/>
      </top>
      <bottom/>
      <diagonal/>
    </border>
    <border>
      <left style="thin">
        <color theme="0" tint="-0.14993743705557422"/>
      </left>
      <right style="thin">
        <color theme="0" tint="-0.14990691854609822"/>
      </right>
      <top style="thin">
        <color theme="0" tint="-4.9958800012207406E-2"/>
      </top>
      <bottom style="thin">
        <color theme="0" tint="-4.9958800012207406E-2"/>
      </bottom>
      <diagonal/>
    </border>
    <border>
      <left/>
      <right style="thin">
        <color theme="0" tint="-0.24991607409894101"/>
      </right>
      <top style="thin">
        <color theme="0" tint="-0.24991607409894101"/>
      </top>
      <bottom style="thin">
        <color theme="0" tint="-0.24991607409894101"/>
      </bottom>
      <diagonal/>
    </border>
    <border>
      <left/>
      <right/>
      <top style="thin">
        <color theme="0" tint="-0.24991607409894101"/>
      </top>
      <bottom style="thin">
        <color theme="0" tint="-0.24991607409894101"/>
      </bottom>
      <diagonal/>
    </border>
    <border>
      <left style="thin">
        <color theme="0" tint="-0.24991607409894101"/>
      </left>
      <right/>
      <top style="thin">
        <color theme="0" tint="-0.24991607409894101"/>
      </top>
      <bottom style="thin">
        <color theme="0" tint="-0.24991607409894101"/>
      </bottom>
      <diagonal/>
    </border>
    <border>
      <left/>
      <right style="thin">
        <color theme="0" tint="-0.24991607409894101"/>
      </right>
      <top style="thin">
        <color theme="0" tint="-0.14993743705557422"/>
      </top>
      <bottom/>
      <diagonal/>
    </border>
    <border>
      <left/>
      <right style="thin">
        <color theme="0" tint="-0.24991607409894101"/>
      </right>
      <top style="thin">
        <color theme="0" tint="-4.9958800012207406E-2"/>
      </top>
      <bottom/>
      <diagonal/>
    </border>
    <border>
      <left/>
      <right style="thin">
        <color theme="0" tint="-0.24991607409894101"/>
      </right>
      <top style="thin">
        <color theme="0" tint="-4.9958800012207406E-2"/>
      </top>
      <bottom style="thin">
        <color theme="0" tint="-4.9958800012207406E-2"/>
      </bottom>
      <diagonal/>
    </border>
    <border>
      <left/>
      <right style="thin">
        <color theme="0" tint="-0.24991607409894101"/>
      </right>
      <top style="thin">
        <color theme="0" tint="-0.14993743705557422"/>
      </top>
      <bottom style="thin">
        <color theme="0" tint="-0.14993743705557422"/>
      </bottom>
      <diagonal/>
    </border>
    <border>
      <left/>
      <right style="thin">
        <color theme="0" tint="-0.24991607409894101"/>
      </right>
      <top style="thin">
        <color theme="0" tint="-0.24991607409894101"/>
      </top>
      <bottom style="thin">
        <color theme="0" tint="-4.9958800012207406E-2"/>
      </bottom>
      <diagonal/>
    </border>
    <border>
      <left/>
      <right/>
      <top style="thin">
        <color theme="0" tint="-0.24991607409894101"/>
      </top>
      <bottom style="thin">
        <color theme="0" tint="-4.9958800012207406E-2"/>
      </bottom>
      <diagonal/>
    </border>
    <border>
      <left/>
      <right style="thin">
        <color theme="0" tint="-0.24991607409894101"/>
      </right>
      <top/>
      <bottom style="thin">
        <color theme="0" tint="-0.24991607409894101"/>
      </bottom>
      <diagonal/>
    </border>
    <border>
      <left/>
      <right/>
      <top/>
      <bottom style="thin">
        <color theme="0" tint="-0.24991607409894101"/>
      </bottom>
      <diagonal/>
    </border>
    <border>
      <left/>
      <right style="thin">
        <color theme="0" tint="-0.24991607409894101"/>
      </right>
      <top style="thin">
        <color theme="0" tint="-0.24991607409894101"/>
      </top>
      <bottom style="thin">
        <color theme="0" tint="-0.14993743705557422"/>
      </bottom>
      <diagonal/>
    </border>
    <border>
      <left/>
      <right/>
      <top style="thin">
        <color theme="0" tint="-0.24991607409894101"/>
      </top>
      <bottom style="thin">
        <color theme="0" tint="-0.14993743705557422"/>
      </bottom>
      <diagonal/>
    </border>
    <border>
      <left/>
      <right style="thin">
        <color theme="0" tint="-0.24991607409894101"/>
      </right>
      <top style="thin">
        <color theme="0" tint="-0.24991607409894101"/>
      </top>
      <bottom/>
      <diagonal/>
    </border>
    <border>
      <left/>
      <right/>
      <top style="thin">
        <color theme="0" tint="-0.24991607409894101"/>
      </top>
      <bottom/>
      <diagonal/>
    </border>
    <border>
      <left style="thin">
        <color theme="0" tint="-0.24991607409894101"/>
      </left>
      <right/>
      <top style="thin">
        <color theme="0" tint="-0.24991607409894101"/>
      </top>
      <bottom/>
      <diagonal/>
    </border>
    <border>
      <left/>
      <right style="thin">
        <color theme="0" tint="-0.24991607409894101"/>
      </right>
      <top/>
      <bottom style="thin">
        <color theme="0" tint="-4.9958800012207406E-2"/>
      </bottom>
      <diagonal/>
    </border>
    <border>
      <left/>
      <right style="thin">
        <color theme="0" tint="-0.24991607409894101"/>
      </right>
      <top/>
      <bottom style="thin">
        <color theme="0" tint="-0.14993743705557422"/>
      </bottom>
      <diagonal/>
    </border>
    <border>
      <left/>
      <right style="thin">
        <color theme="0" tint="-0.14993743705557422"/>
      </right>
      <top/>
      <bottom style="thin">
        <color theme="0" tint="-0.1498764000366222"/>
      </bottom>
      <diagonal/>
    </border>
    <border>
      <left style="thin">
        <color theme="0" tint="-0.14993743705557422"/>
      </left>
      <right/>
      <top/>
      <bottom style="thin">
        <color theme="0" tint="-0.1498764000366222"/>
      </bottom>
      <diagonal/>
    </border>
    <border>
      <left style="thin">
        <color theme="0" tint="-0.14990691854609822"/>
      </left>
      <right/>
      <top style="thin">
        <color theme="0" tint="-4.9958800012207406E-2"/>
      </top>
      <bottom style="thin">
        <color theme="0" tint="-0.1498764000366222"/>
      </bottom>
      <diagonal/>
    </border>
    <border>
      <left/>
      <right style="thin">
        <color theme="0" tint="-0.24991607409894101"/>
      </right>
      <top style="thin">
        <color theme="0" tint="-4.9958800012207406E-2"/>
      </top>
      <bottom style="thin">
        <color theme="0" tint="-0.24991607409894101"/>
      </bottom>
      <diagonal/>
    </border>
    <border>
      <left/>
      <right/>
      <top style="thin">
        <color theme="0" tint="-4.9958800012207406E-2"/>
      </top>
      <bottom style="thin">
        <color theme="0" tint="-0.24991607409894101"/>
      </bottom>
      <diagonal/>
    </border>
    <border>
      <left style="thin">
        <color theme="0" tint="-0.24991607409894101"/>
      </left>
      <right/>
      <top style="thin">
        <color theme="0" tint="-4.9958800012207406E-2"/>
      </top>
      <bottom style="thin">
        <color theme="0" tint="-0.24991607409894101"/>
      </bottom>
      <diagonal/>
    </border>
    <border>
      <left style="thin">
        <color theme="0" tint="-0.24991607409894101"/>
      </left>
      <right/>
      <top style="thin">
        <color theme="0" tint="-4.9958800012207406E-2"/>
      </top>
      <bottom style="thin">
        <color theme="0" tint="-4.9958800012207406E-2"/>
      </bottom>
      <diagonal/>
    </border>
    <border>
      <left style="thin">
        <color theme="0" tint="-0.24991607409894101"/>
      </left>
      <right/>
      <top/>
      <bottom style="thin">
        <color theme="0" tint="-4.9958800012207406E-2"/>
      </bottom>
      <diagonal/>
    </border>
    <border>
      <left style="thin">
        <color theme="0" tint="-0.24991607409894101"/>
      </left>
      <right/>
      <top style="thin">
        <color theme="0" tint="-0.14993743705557422"/>
      </top>
      <bottom style="thin">
        <color theme="0" tint="-0.14993743705557422"/>
      </bottom>
      <diagonal/>
    </border>
    <border>
      <left style="thin">
        <color theme="0" tint="-0.24991607409894101"/>
      </left>
      <right/>
      <top style="thin">
        <color theme="0" tint="-4.9958800012207406E-2"/>
      </top>
      <bottom/>
      <diagonal/>
    </border>
    <border>
      <left/>
      <right style="thin">
        <color theme="0" tint="-0.24991607409894101"/>
      </right>
      <top style="thin">
        <color theme="0" tint="-0.14993743705557422"/>
      </top>
      <bottom style="thin">
        <color theme="0" tint="-4.9958800012207406E-2"/>
      </bottom>
      <diagonal/>
    </border>
    <border>
      <left style="thin">
        <color theme="0" tint="-0.14993743705557422"/>
      </left>
      <right style="thin">
        <color theme="0" tint="-0.14993743705557422"/>
      </right>
      <top/>
      <bottom style="thin">
        <color theme="0" tint="-0.1498764000366222"/>
      </bottom>
      <diagonal/>
    </border>
    <border>
      <left/>
      <right style="thin">
        <color theme="0" tint="-0.14990691854609822"/>
      </right>
      <top style="thin">
        <color theme="0" tint="-0.14993743705557422"/>
      </top>
      <bottom/>
      <diagonal/>
    </border>
    <border>
      <left/>
      <right style="thin">
        <color auto="1"/>
      </right>
      <top style="thin">
        <color indexed="8"/>
      </top>
      <bottom style="thin">
        <color auto="1"/>
      </bottom>
      <diagonal/>
    </border>
    <border>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auto="1"/>
      </right>
      <top/>
      <bottom style="thin">
        <color indexed="8"/>
      </bottom>
      <diagonal/>
    </border>
    <border>
      <left/>
      <right style="thin">
        <color theme="0" tint="-0.14990691854609822"/>
      </right>
      <top style="medium">
        <color theme="0" tint="-4.9958800012207406E-2"/>
      </top>
      <bottom/>
      <diagonal/>
    </border>
    <border>
      <left style="thin">
        <color theme="0" tint="-0.14990691854609822"/>
      </left>
      <right style="thin">
        <color theme="0" tint="-0.14990691854609822"/>
      </right>
      <top style="medium">
        <color theme="0" tint="-4.9958800012207406E-2"/>
      </top>
      <bottom/>
      <diagonal/>
    </border>
    <border>
      <left/>
      <right style="thin">
        <color auto="1"/>
      </right>
      <top/>
      <bottom/>
      <diagonal/>
    </border>
    <border>
      <left/>
      <right style="thin">
        <color theme="0" tint="-0.14990691854609822"/>
      </right>
      <top style="medium">
        <color theme="0" tint="-4.9958800012207406E-2"/>
      </top>
      <bottom style="medium">
        <color theme="0" tint="-4.9958800012207406E-2"/>
      </bottom>
      <diagonal/>
    </border>
    <border>
      <left style="thin">
        <color theme="0" tint="-0.14990691854609822"/>
      </left>
      <right style="thin">
        <color theme="0" tint="-0.14990691854609822"/>
      </right>
      <top style="medium">
        <color theme="0" tint="-4.9958800012207406E-2"/>
      </top>
      <bottom style="medium">
        <color theme="0" tint="-4.9958800012207406E-2"/>
      </bottom>
      <diagonal/>
    </border>
    <border>
      <left/>
      <right style="thin">
        <color indexed="8"/>
      </right>
      <top/>
      <bottom/>
      <diagonal/>
    </border>
    <border>
      <left/>
      <right style="thin">
        <color auto="1"/>
      </right>
      <top style="thin">
        <color indexed="8"/>
      </top>
      <bottom/>
      <diagonal/>
    </border>
    <border>
      <left/>
      <right style="thin">
        <color auto="1"/>
      </right>
      <top style="thin">
        <color auto="1"/>
      </top>
      <bottom style="thin">
        <color indexed="8"/>
      </bottom>
      <diagonal/>
    </border>
    <border>
      <left/>
      <right style="thin">
        <color theme="0" tint="-0.14990691854609822"/>
      </right>
      <top style="thin">
        <color theme="0" tint="-0.14993743705557422"/>
      </top>
      <bottom style="medium">
        <color theme="0" tint="-4.9958800012207406E-2"/>
      </bottom>
      <diagonal/>
    </border>
    <border>
      <left/>
      <right/>
      <top style="thin">
        <color theme="0" tint="-0.14993743705557422"/>
      </top>
      <bottom style="medium">
        <color theme="0" tint="-4.9958800012207406E-2"/>
      </bottom>
      <diagonal/>
    </border>
    <border>
      <left style="thin">
        <color theme="0" tint="-0.14990691854609822"/>
      </left>
      <right/>
      <top style="thin">
        <color theme="0" tint="-0.14993743705557422"/>
      </top>
      <bottom style="medium">
        <color theme="0" tint="-4.9958800012207406E-2"/>
      </bottom>
      <diagonal/>
    </border>
    <border>
      <left style="thin">
        <color theme="0" tint="-0.14990691854609822"/>
      </left>
      <right style="thin">
        <color theme="0" tint="-0.14990691854609822"/>
      </right>
      <top style="thin">
        <color theme="0" tint="-0.14993743705557422"/>
      </top>
      <bottom style="medium">
        <color theme="0" tint="-4.9958800012207406E-2"/>
      </bottom>
      <diagonal/>
    </border>
    <border>
      <left style="thin">
        <color theme="0" tint="-0.1498764000366222"/>
      </left>
      <right style="thin">
        <color theme="0" tint="-0.14990691854609822"/>
      </right>
      <top style="thin">
        <color theme="0" tint="-4.9958800012207406E-2"/>
      </top>
      <bottom style="thin">
        <color theme="0" tint="-0.14990691854609822"/>
      </bottom>
      <diagonal/>
    </border>
    <border>
      <left style="thin">
        <color theme="0" tint="-0.1498764000366222"/>
      </left>
      <right style="thin">
        <color theme="0" tint="-0.14990691854609822"/>
      </right>
      <top style="thin">
        <color theme="0" tint="-4.9958800012207406E-2"/>
      </top>
      <bottom style="thin">
        <color theme="0" tint="-4.9958800012207406E-2"/>
      </bottom>
      <diagonal/>
    </border>
    <border>
      <left style="thin">
        <color theme="0" tint="-0.1498764000366222"/>
      </left>
      <right style="thin">
        <color theme="0" tint="-0.14990691854609822"/>
      </right>
      <top style="thin">
        <color theme="0" tint="-0.14993743705557422"/>
      </top>
      <bottom style="thin">
        <color theme="0" tint="-4.9958800012207406E-2"/>
      </bottom>
      <diagonal/>
    </border>
    <border>
      <left style="thin">
        <color theme="0" tint="-0.14990691854609822"/>
      </left>
      <right/>
      <top style="thin">
        <color theme="0" tint="-0.14993743705557422"/>
      </top>
      <bottom/>
      <diagonal/>
    </border>
    <border>
      <left style="thin">
        <color theme="0" tint="-0.14990691854609822"/>
      </left>
      <right/>
      <top style="thin">
        <color theme="0" tint="-0.14993743705557422"/>
      </top>
      <bottom style="thin">
        <color theme="0" tint="-4.9958800012207406E-2"/>
      </bottom>
      <diagonal/>
    </border>
    <border>
      <left/>
      <right style="thin">
        <color theme="0" tint="-0.14990691854609822"/>
      </right>
      <top/>
      <bottom style="thin">
        <color theme="0" tint="-0.14993743705557422"/>
      </bottom>
      <diagonal/>
    </border>
    <border>
      <left style="thin">
        <color theme="0" tint="-0.14990691854609822"/>
      </left>
      <right/>
      <top/>
      <bottom style="thin">
        <color theme="0" tint="-0.14993743705557422"/>
      </bottom>
      <diagonal/>
    </border>
    <border>
      <left/>
      <right style="thin">
        <color theme="0" tint="-0.14990691854609822"/>
      </right>
      <top style="thin">
        <color theme="0" tint="-4.9958800012207406E-2"/>
      </top>
      <bottom style="thin">
        <color theme="0" tint="-0.14993743705557422"/>
      </bottom>
      <diagonal/>
    </border>
    <border>
      <left style="thin">
        <color theme="0" tint="-4.9958800012207406E-2"/>
      </left>
      <right style="thin">
        <color theme="0" tint="-0.14993743705557422"/>
      </right>
      <top style="thin">
        <color theme="0" tint="-4.9958800012207406E-2"/>
      </top>
      <bottom style="thin">
        <color theme="0" tint="-0.14993743705557422"/>
      </bottom>
      <diagonal/>
    </border>
    <border>
      <left style="thin">
        <color theme="0" tint="-0.14993743705557422"/>
      </left>
      <right style="thin">
        <color theme="0" tint="-4.9958800012207406E-2"/>
      </right>
      <top style="thin">
        <color theme="0" tint="-4.9958800012207406E-2"/>
      </top>
      <bottom style="thin">
        <color theme="0" tint="-0.14993743705557422"/>
      </bottom>
      <diagonal/>
    </border>
    <border>
      <left style="thin">
        <color theme="0" tint="-4.9958800012207406E-2"/>
      </left>
      <right style="thin">
        <color theme="0" tint="-0.14993743705557422"/>
      </right>
      <top style="thin">
        <color theme="0" tint="-4.9958800012207406E-2"/>
      </top>
      <bottom style="thin">
        <color theme="0" tint="-4.9958800012207406E-2"/>
      </bottom>
      <diagonal/>
    </border>
    <border>
      <left style="thin">
        <color theme="0" tint="-0.14993743705557422"/>
      </left>
      <right style="thin">
        <color theme="0" tint="-4.9958800012207406E-2"/>
      </right>
      <top style="thin">
        <color theme="0" tint="-4.9958800012207406E-2"/>
      </top>
      <bottom style="thin">
        <color theme="0" tint="-4.9958800012207406E-2"/>
      </bottom>
      <diagonal/>
    </border>
    <border>
      <left style="thin">
        <color theme="0" tint="-4.9958800012207406E-2"/>
      </left>
      <right style="thin">
        <color theme="0" tint="-0.14993743705557422"/>
      </right>
      <top style="thin">
        <color theme="0" tint="-0.14993743705557422"/>
      </top>
      <bottom style="thin">
        <color theme="0" tint="-4.9958800012207406E-2"/>
      </bottom>
      <diagonal/>
    </border>
    <border>
      <left style="thin">
        <color theme="0" tint="-0.14993743705557422"/>
      </left>
      <right style="thin">
        <color theme="0" tint="-4.9958800012207406E-2"/>
      </right>
      <top style="thin">
        <color theme="0" tint="-0.14993743705557422"/>
      </top>
      <bottom style="thin">
        <color theme="0" tint="-4.9958800012207406E-2"/>
      </bottom>
      <diagonal/>
    </border>
    <border>
      <left/>
      <right/>
      <top style="thin">
        <color auto="1"/>
      </top>
      <bottom/>
      <diagonal/>
    </border>
    <border>
      <left style="thin">
        <color theme="0" tint="-0.14993743705557422"/>
      </left>
      <right style="thin">
        <color theme="0" tint="-0.14993743705557422"/>
      </right>
      <top style="thin">
        <color theme="0" tint="-4.9958800012207406E-2"/>
      </top>
      <bottom style="thin">
        <color theme="0" tint="-0.14990691854609822"/>
      </bottom>
      <diagonal/>
    </border>
    <border>
      <left style="medium">
        <color theme="0" tint="-0.1498764000366222"/>
      </left>
      <right style="thin">
        <color theme="0" tint="-0.1498764000366222"/>
      </right>
      <top style="thin">
        <color theme="0" tint="-0.1498764000366222"/>
      </top>
      <bottom style="thin">
        <color theme="0" tint="-0.1498764000366222"/>
      </bottom>
      <diagonal/>
    </border>
    <border>
      <left style="thin">
        <color theme="0" tint="-0.24991607409894101"/>
      </left>
      <right/>
      <top style="thin">
        <color theme="0" tint="-0.24991607409894101"/>
      </top>
      <bottom style="thin">
        <color theme="0" tint="-4.9958800012207406E-2"/>
      </bottom>
      <diagonal/>
    </border>
    <border>
      <left style="thin">
        <color theme="0" tint="-0.1498764000366222"/>
      </left>
      <right style="thin">
        <color theme="0" tint="-0.14993743705557422"/>
      </right>
      <top style="thin">
        <color theme="0" tint="-0.1498458815271462"/>
      </top>
      <bottom/>
      <diagonal/>
    </border>
    <border>
      <left style="thin">
        <color theme="0" tint="-0.14993743705557422"/>
      </left>
      <right style="thin">
        <color theme="0" tint="-0.14993743705557422"/>
      </right>
      <top/>
      <bottom style="thin">
        <color theme="0" tint="-0.14993743705557422"/>
      </bottom>
      <diagonal/>
    </border>
    <border>
      <left style="thin">
        <color theme="0" tint="-0.1498764000366222"/>
      </left>
      <right/>
      <top style="thin">
        <color theme="0" tint="-0.1498764000366222"/>
      </top>
      <bottom style="thin">
        <color theme="0" tint="-0.1498458815271462"/>
      </bottom>
      <diagonal/>
    </border>
    <border>
      <left/>
      <right/>
      <top style="thin">
        <color theme="0" tint="-0.1498764000366222"/>
      </top>
      <bottom style="thin">
        <color theme="0" tint="-0.1498458815271462"/>
      </bottom>
      <diagonal/>
    </border>
    <border>
      <left/>
      <right style="thin">
        <color theme="0" tint="-0.1498764000366222"/>
      </right>
      <top style="thin">
        <color theme="0" tint="-0.1498764000366222"/>
      </top>
      <bottom style="thin">
        <color theme="0" tint="-0.1498458815271462"/>
      </bottom>
      <diagonal/>
    </border>
    <border>
      <left style="thin">
        <color theme="0" tint="-0.1498764000366222"/>
      </left>
      <right/>
      <top style="thin">
        <color theme="0" tint="-0.14990691854609822"/>
      </top>
      <bottom style="thin">
        <color theme="0" tint="-0.1498764000366222"/>
      </bottom>
      <diagonal/>
    </border>
    <border>
      <left/>
      <right style="thin">
        <color theme="0" tint="-0.1498764000366222"/>
      </right>
      <top style="thin">
        <color theme="0" tint="-0.14990691854609822"/>
      </top>
      <bottom style="thin">
        <color theme="0" tint="-0.1498764000366222"/>
      </bottom>
      <diagonal/>
    </border>
    <border>
      <left/>
      <right style="thin">
        <color theme="0" tint="-0.14993743705557422"/>
      </right>
      <top style="thin">
        <color theme="0" tint="-0.14993743705557422"/>
      </top>
      <bottom style="thin">
        <color theme="0" tint="-0.1498764000366222"/>
      </bottom>
      <diagonal/>
    </border>
    <border>
      <left style="thin">
        <color theme="0" tint="-0.14993743705557422"/>
      </left>
      <right style="thin">
        <color theme="0" tint="-0.14990691854609822"/>
      </right>
      <top style="thin">
        <color theme="0" tint="-0.14990691854609822"/>
      </top>
      <bottom/>
      <diagonal/>
    </border>
    <border>
      <left style="thin">
        <color theme="0" tint="-0.14993743705557422"/>
      </left>
      <right style="thin">
        <color theme="0" tint="-0.14990691854609822"/>
      </right>
      <top/>
      <bottom style="thin">
        <color theme="0" tint="-4.9958800012207406E-2"/>
      </bottom>
      <diagonal/>
    </border>
    <border>
      <left style="medium">
        <color theme="0" tint="-0.14990691854609822"/>
      </left>
      <right/>
      <top/>
      <bottom style="medium">
        <color theme="0" tint="-4.9958800012207406E-2"/>
      </bottom>
      <diagonal/>
    </border>
    <border>
      <left/>
      <right style="medium">
        <color theme="0" tint="-0.14990691854609822"/>
      </right>
      <top style="thin">
        <color theme="0" tint="-4.9958800012207406E-2"/>
      </top>
      <bottom style="medium">
        <color theme="0" tint="-0.1498764000366222"/>
      </bottom>
      <diagonal/>
    </border>
    <border>
      <left/>
      <right/>
      <top style="thin">
        <color theme="0" tint="-4.9958800012207406E-2"/>
      </top>
      <bottom style="medium">
        <color theme="0" tint="-0.1498764000366222"/>
      </bottom>
      <diagonal/>
    </border>
    <border>
      <left style="medium">
        <color theme="0" tint="-0.14990691854609822"/>
      </left>
      <right/>
      <top style="medium">
        <color theme="0" tint="-0.1498764000366222"/>
      </top>
      <bottom style="thin">
        <color theme="0" tint="-4.9958800012207406E-2"/>
      </bottom>
      <diagonal/>
    </border>
    <border>
      <left/>
      <right/>
      <top style="medium">
        <color theme="0" tint="-0.1498764000366222"/>
      </top>
      <bottom style="thin">
        <color theme="0" tint="-4.9958800012207406E-2"/>
      </bottom>
      <diagonal/>
    </border>
    <border>
      <left style="medium">
        <color theme="0" tint="-0.14990691854609822"/>
      </left>
      <right/>
      <top style="thin">
        <color theme="0" tint="-4.9958800012207406E-2"/>
      </top>
      <bottom style="medium">
        <color theme="0" tint="-0.1498764000366222"/>
      </bottom>
      <diagonal/>
    </border>
    <border>
      <left style="thin">
        <color theme="0" tint="-0.14990691854609822"/>
      </left>
      <right/>
      <top style="thin">
        <color theme="0" tint="-0.1498764000366222"/>
      </top>
      <bottom style="thin">
        <color theme="0" tint="-4.9958800012207406E-2"/>
      </bottom>
      <diagonal/>
    </border>
    <border>
      <left/>
      <right/>
      <top style="thin">
        <color theme="0" tint="-0.1498764000366222"/>
      </top>
      <bottom style="thin">
        <color theme="0" tint="-4.9958800012207406E-2"/>
      </bottom>
      <diagonal/>
    </border>
    <border>
      <left style="thin">
        <color theme="0" tint="-0.24991607409894101"/>
      </left>
      <right/>
      <top/>
      <bottom style="thin">
        <color theme="0" tint="-0.24991607409894101"/>
      </bottom>
      <diagonal/>
    </border>
    <border>
      <left style="thin">
        <color theme="0" tint="-0.24991607409894101"/>
      </left>
      <right/>
      <top style="thin">
        <color theme="0" tint="-0.14993743705557422"/>
      </top>
      <bottom/>
      <diagonal/>
    </border>
    <border>
      <left style="thin">
        <color theme="0" tint="-0.24991607409894101"/>
      </left>
      <right/>
      <top/>
      <bottom style="thin">
        <color theme="0" tint="-0.14993743705557422"/>
      </bottom>
      <diagonal/>
    </border>
    <border>
      <left/>
      <right/>
      <top style="thin">
        <color theme="0" tint="-0.1498764000366222"/>
      </top>
      <bottom/>
      <diagonal/>
    </border>
    <border>
      <left/>
      <right style="thin">
        <color theme="0" tint="-0.14990691854609822"/>
      </right>
      <top style="thin">
        <color theme="0" tint="-0.1498764000366222"/>
      </top>
      <bottom/>
      <diagonal/>
    </border>
    <border>
      <left style="thin">
        <color theme="0" tint="-0.14993743705557422"/>
      </left>
      <right/>
      <top style="thin">
        <color theme="0" tint="-0.1498764000366222"/>
      </top>
      <bottom/>
      <diagonal/>
    </border>
    <border>
      <left/>
      <right style="thin">
        <color theme="0" tint="-0.14993743705557422"/>
      </right>
      <top style="thin">
        <color theme="0" tint="-0.1498764000366222"/>
      </top>
      <bottom/>
      <diagonal/>
    </border>
    <border>
      <left/>
      <right style="thin">
        <color theme="0" tint="-0.14990691854609822"/>
      </right>
      <top style="thin">
        <color theme="0" tint="-0.1498764000366222"/>
      </top>
      <bottom style="thin">
        <color theme="0" tint="-4.9958800012207406E-2"/>
      </bottom>
      <diagonal/>
    </border>
    <border>
      <left/>
      <right style="thin">
        <color theme="0" tint="-0.14990691854609822"/>
      </right>
      <top style="thin">
        <color theme="0" tint="-4.9958800012207406E-2"/>
      </top>
      <bottom style="thin">
        <color theme="0" tint="-0.1498764000366222"/>
      </bottom>
      <diagonal/>
    </border>
    <border>
      <left style="thin">
        <color theme="0" tint="-0.1498764000366222"/>
      </left>
      <right style="thin">
        <color theme="0" tint="-0.14990691854609822"/>
      </right>
      <top style="thin">
        <color theme="0" tint="-0.14990691854609822"/>
      </top>
      <bottom style="medium">
        <color theme="0" tint="-4.9958800012207406E-2"/>
      </bottom>
      <diagonal/>
    </border>
    <border>
      <left style="thin">
        <color theme="0" tint="-0.1498764000366222"/>
      </left>
      <right style="thin">
        <color theme="0" tint="-0.14990691854609822"/>
      </right>
      <top style="medium">
        <color theme="0" tint="-4.9958800012207406E-2"/>
      </top>
      <bottom style="medium">
        <color theme="0" tint="-4.9958800012207406E-2"/>
      </bottom>
      <diagonal/>
    </border>
    <border>
      <left style="thin">
        <color theme="0" tint="-0.1498764000366222"/>
      </left>
      <right style="thin">
        <color theme="0" tint="-0.14990691854609822"/>
      </right>
      <top style="medium">
        <color theme="0" tint="-4.9958800012207406E-2"/>
      </top>
      <bottom style="thin">
        <color theme="0" tint="-0.14993743705557422"/>
      </bottom>
      <diagonal/>
    </border>
    <border>
      <left/>
      <right style="thin">
        <color theme="0" tint="-0.14996795556505021"/>
      </right>
      <top style="thin">
        <color theme="0" tint="-4.9989318521683403E-2"/>
      </top>
      <bottom style="thin">
        <color theme="0" tint="-4.9989318521683403E-2"/>
      </bottom>
      <diagonal/>
    </border>
    <border>
      <left/>
      <right style="thin">
        <color theme="0" tint="-0.14996795556505021"/>
      </right>
      <top style="thin">
        <color theme="0" tint="-4.9989318521683403E-2"/>
      </top>
      <bottom style="thin">
        <color theme="0" tint="-0.1499679555650502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4.9989318521683403E-2"/>
      </bottom>
      <diagonal/>
    </border>
    <border>
      <left/>
      <right/>
      <top/>
      <bottom style="thin">
        <color theme="0" tint="-4.9989318521683403E-2"/>
      </bottom>
      <diagonal/>
    </border>
    <border>
      <left/>
      <right style="thin">
        <color theme="0" tint="-0.24994659260841701"/>
      </right>
      <top/>
      <bottom style="thin">
        <color theme="0" tint="-4.9989318521683403E-2"/>
      </bottom>
      <diagonal/>
    </border>
    <border>
      <left/>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right/>
      <top style="thin">
        <color theme="0" tint="-4.9989318521683403E-2"/>
      </top>
      <bottom/>
      <diagonal/>
    </border>
    <border>
      <left/>
      <right style="thin">
        <color theme="0" tint="-0.24994659260841701"/>
      </right>
      <top style="thin">
        <color theme="0" tint="-4.9989318521683403E-2"/>
      </top>
      <bottom/>
      <diagonal/>
    </border>
    <border>
      <left/>
      <right/>
      <top style="thin">
        <color theme="0" tint="-0.14996795556505021"/>
      </top>
      <bottom style="thin">
        <color theme="0" tint="-0.14996795556505021"/>
      </bottom>
      <diagonal/>
    </border>
    <border>
      <left/>
      <right style="thin">
        <color theme="0" tint="-0.24994659260841701"/>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14996795556505021"/>
      </right>
      <top style="thin">
        <color theme="0" tint="-4.9989318521683403E-2"/>
      </top>
      <bottom/>
      <diagonal/>
    </border>
    <border>
      <left/>
      <right/>
      <top style="thin">
        <color theme="0" tint="-4.9989318521683403E-2"/>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4.9989318521683403E-2"/>
      </left>
      <right style="thin">
        <color theme="0" tint="-4.9989318521683403E-2"/>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style="thin">
        <color theme="0" tint="-0.14996795556505021"/>
      </right>
      <top style="thin">
        <color theme="0" tint="-0.14993743705557422"/>
      </top>
      <bottom style="thin">
        <color theme="0" tint="-0.14990691854609822"/>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0691854609822"/>
      </top>
      <bottom style="thin">
        <color theme="0" tint="-0.14993743705557422"/>
      </bottom>
      <diagonal/>
    </border>
    <border>
      <left/>
      <right style="thin">
        <color theme="0" tint="-0.14996795556505021"/>
      </right>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6795556505021"/>
      </left>
      <right/>
      <top style="thin">
        <color theme="0" tint="-4.9989318521683403E-2"/>
      </top>
      <bottom style="thin">
        <color theme="0" tint="-4.9989318521683403E-2"/>
      </bottom>
      <diagonal/>
    </border>
    <border>
      <left style="thin">
        <color theme="0" tint="-0.14996795556505021"/>
      </left>
      <right/>
      <top style="thin">
        <color theme="0" tint="-4.9989318521683403E-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0691854609822"/>
      </top>
      <bottom style="thin">
        <color theme="0" tint="-4.9958800012207406E-2"/>
      </bottom>
      <diagonal/>
    </border>
    <border>
      <left/>
      <right style="thin">
        <color theme="0" tint="-0.14996795556505021"/>
      </right>
      <top style="thin">
        <color theme="0" tint="-4.9958800012207406E-2"/>
      </top>
      <bottom style="thin">
        <color theme="0" tint="-4.9958800012207406E-2"/>
      </bottom>
      <diagonal/>
    </border>
    <border>
      <left/>
      <right style="thin">
        <color theme="0" tint="-0.14996795556505021"/>
      </right>
      <top style="thin">
        <color theme="0" tint="-4.9958800012207406E-2"/>
      </top>
      <bottom/>
      <diagonal/>
    </border>
    <border>
      <left/>
      <right style="thin">
        <color theme="0" tint="-0.14996795556505021"/>
      </right>
      <top/>
      <bottom style="thin">
        <color theme="0" tint="-4.9958800012207406E-2"/>
      </bottom>
      <diagonal/>
    </border>
    <border>
      <left/>
      <right style="thin">
        <color theme="0" tint="-0.14996795556505021"/>
      </right>
      <top style="thin">
        <color theme="0" tint="-4.9958800012207406E-2"/>
      </top>
      <bottom style="thin">
        <color theme="0" tint="-0.14990691854609822"/>
      </bottom>
      <diagonal/>
    </border>
    <border>
      <left/>
      <right style="thin">
        <color theme="0" tint="-0.14996795556505021"/>
      </right>
      <top style="thin">
        <color theme="0" tint="-0.14990691854609822"/>
      </top>
      <bottom style="thin">
        <color theme="0" tint="-0.14990691854609822"/>
      </bottom>
      <diagonal/>
    </border>
    <border>
      <left style="thin">
        <color theme="0" tint="-0.14996795556505021"/>
      </left>
      <right/>
      <top style="thin">
        <color theme="0" tint="-0.14990691854609822"/>
      </top>
      <bottom style="thin">
        <color theme="0" tint="-4.9958800012207406E-2"/>
      </bottom>
      <diagonal/>
    </border>
    <border>
      <left style="thin">
        <color theme="0" tint="-0.14996795556505021"/>
      </left>
      <right/>
      <top style="thin">
        <color theme="0" tint="-4.9958800012207406E-2"/>
      </top>
      <bottom style="thin">
        <color theme="0" tint="-4.9958800012207406E-2"/>
      </bottom>
      <diagonal/>
    </border>
    <border>
      <left style="thin">
        <color theme="0" tint="-0.14996795556505021"/>
      </left>
      <right/>
      <top style="thin">
        <color theme="0" tint="-4.9958800012207406E-2"/>
      </top>
      <bottom/>
      <diagonal/>
    </border>
    <border>
      <left style="thin">
        <color theme="0" tint="-0.14996795556505021"/>
      </left>
      <right/>
      <top/>
      <bottom style="thin">
        <color theme="0" tint="-4.9958800012207406E-2"/>
      </bottom>
      <diagonal/>
    </border>
    <border>
      <left style="thin">
        <color theme="0" tint="-0.14996795556505021"/>
      </left>
      <right/>
      <top style="thin">
        <color theme="0" tint="-4.9958800012207406E-2"/>
      </top>
      <bottom style="thin">
        <color theme="0" tint="-0.14990691854609822"/>
      </bottom>
      <diagonal/>
    </border>
    <border>
      <left style="thin">
        <color theme="0" tint="-0.14996795556505021"/>
      </left>
      <right/>
      <top style="thin">
        <color theme="0" tint="-0.14990691854609822"/>
      </top>
      <bottom style="thin">
        <color theme="0" tint="-0.14990691854609822"/>
      </bottom>
      <diagonal/>
    </border>
    <border>
      <left style="thin">
        <color theme="0" tint="-0.14996795556505021"/>
      </left>
      <right/>
      <top style="thin">
        <color theme="0" tint="-0.14990691854609822"/>
      </top>
      <bottom/>
      <diagonal/>
    </border>
    <border>
      <left/>
      <right style="thin">
        <color theme="0" tint="-0.14993743705557422"/>
      </right>
      <top style="thin">
        <color theme="0" tint="-4.9989318521683403E-2"/>
      </top>
      <bottom style="thin">
        <color theme="0" tint="-4.9989318521683403E-2"/>
      </bottom>
      <diagonal/>
    </border>
    <border>
      <left style="thin">
        <color theme="0" tint="-0.14996795556505021"/>
      </left>
      <right/>
      <top style="thin">
        <color theme="0" tint="-4.9989318521683403E-2"/>
      </top>
      <bottom/>
      <diagonal/>
    </border>
    <border>
      <left style="thin">
        <color theme="0" tint="-0.14993743705557422"/>
      </left>
      <right/>
      <top style="thin">
        <color theme="0" tint="-0.14993743705557422"/>
      </top>
      <bottom style="thin">
        <color theme="0" tint="-0.14996795556505021"/>
      </bottom>
      <diagonal/>
    </border>
    <border>
      <left style="medium">
        <color theme="0" tint="-0.14990691854609822"/>
      </left>
      <right/>
      <top style="thin">
        <color theme="0" tint="-0.14996795556505021"/>
      </top>
      <bottom style="medium">
        <color theme="0" tint="-4.9958800012207406E-2"/>
      </bottom>
      <diagonal/>
    </border>
    <border>
      <left/>
      <right style="thin">
        <color theme="0" tint="-0.14996795556505021"/>
      </right>
      <top style="thin">
        <color theme="0" tint="-0.14996795556505021"/>
      </top>
      <bottom style="medium">
        <color theme="0" tint="-4.9958800012207406E-2"/>
      </bottom>
      <diagonal/>
    </border>
    <border>
      <left/>
      <right style="thin">
        <color theme="0" tint="-0.14996795556505021"/>
      </right>
      <top style="thin">
        <color theme="0" tint="-0.14990691854609822"/>
      </top>
      <bottom style="thin">
        <color theme="0" tint="-0.1498764000366222"/>
      </bottom>
      <diagonal/>
    </border>
    <border>
      <left/>
      <right/>
      <top style="thin">
        <color theme="0" tint="-4.9958800012207406E-2"/>
      </top>
      <bottom style="thin">
        <color theme="0" tint="-0.14996795556505021"/>
      </bottom>
      <diagonal/>
    </border>
  </borders>
  <cellStyleXfs count="26">
    <xf numFmtId="0" fontId="0" fillId="0" borderId="0"/>
    <xf numFmtId="9" fontId="105" fillId="0" borderId="0" applyFont="0" applyFill="0" applyBorder="0" applyAlignment="0" applyProtection="0"/>
    <xf numFmtId="167" fontId="105" fillId="0" borderId="0" applyFont="0" applyFill="0" applyBorder="0" applyAlignment="0" applyProtection="0"/>
    <xf numFmtId="0" fontId="12" fillId="0" borderId="0"/>
    <xf numFmtId="0" fontId="14" fillId="0" borderId="0" applyNumberFormat="0" applyFill="0" applyBorder="0" applyAlignment="0" applyProtection="0"/>
    <xf numFmtId="0" fontId="12" fillId="0" borderId="0">
      <alignment horizontal="left" wrapText="1"/>
    </xf>
    <xf numFmtId="0" fontId="27" fillId="0" borderId="0"/>
    <xf numFmtId="167"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alignment horizontal="left" wrapText="1"/>
    </xf>
    <xf numFmtId="167" fontId="27" fillId="0" borderId="0" applyFont="0" applyFill="0" applyBorder="0" applyAlignment="0" applyProtection="0"/>
    <xf numFmtId="0" fontId="27" fillId="0" borderId="0">
      <alignment horizontal="left" wrapText="1"/>
    </xf>
    <xf numFmtId="0" fontId="27" fillId="0" borderId="0"/>
    <xf numFmtId="9" fontId="27" fillId="0" borderId="0" applyFont="0" applyFill="0" applyBorder="0" applyAlignment="0" applyProtection="0"/>
    <xf numFmtId="166" fontId="27" fillId="0" borderId="0" applyFont="0" applyFill="0" applyBorder="0" applyAlignment="0" applyProtection="0"/>
    <xf numFmtId="0" fontId="27" fillId="0" borderId="0"/>
    <xf numFmtId="0" fontId="27" fillId="0" borderId="0"/>
    <xf numFmtId="0" fontId="12" fillId="0" borderId="0"/>
    <xf numFmtId="0" fontId="103" fillId="0" borderId="0"/>
    <xf numFmtId="0" fontId="105" fillId="0" borderId="0"/>
    <xf numFmtId="0" fontId="14" fillId="0" borderId="0" applyNumberFormat="0" applyFill="0" applyBorder="0" applyAlignment="0" applyProtection="0"/>
    <xf numFmtId="0" fontId="104" fillId="0" borderId="0"/>
    <xf numFmtId="0" fontId="104" fillId="0" borderId="0"/>
  </cellStyleXfs>
  <cellXfs count="2375">
    <xf numFmtId="0" fontId="0" fillId="0" borderId="0" xfId="0"/>
    <xf numFmtId="0" fontId="0" fillId="2" borderId="0" xfId="0" applyFill="1"/>
    <xf numFmtId="0" fontId="11" fillId="2" borderId="0" xfId="0" applyFont="1" applyFill="1"/>
    <xf numFmtId="1" fontId="15" fillId="2" borderId="0" xfId="4" applyNumberFormat="1" applyFont="1" applyFill="1" applyBorder="1" applyAlignment="1">
      <alignment horizontal="center" vertical="top" wrapText="1"/>
    </xf>
    <xf numFmtId="0" fontId="15" fillId="2" borderId="0" xfId="4" applyFont="1" applyFill="1" applyBorder="1" applyAlignment="1">
      <alignment horizontal="left" vertical="top" wrapText="1"/>
    </xf>
    <xf numFmtId="0" fontId="15" fillId="2" borderId="0" xfId="3" applyFont="1" applyFill="1" applyAlignment="1">
      <alignment horizontal="left" vertical="top"/>
    </xf>
    <xf numFmtId="0" fontId="15" fillId="2" borderId="4" xfId="4" applyFont="1" applyFill="1" applyBorder="1" applyAlignment="1">
      <alignment horizontal="center" vertical="top" wrapText="1"/>
    </xf>
    <xf numFmtId="0" fontId="15" fillId="2" borderId="5" xfId="4" applyFont="1" applyFill="1" applyBorder="1" applyAlignment="1">
      <alignment horizontal="center" vertical="top" wrapText="1"/>
    </xf>
    <xf numFmtId="0" fontId="15" fillId="2" borderId="5" xfId="4" applyFont="1" applyFill="1" applyBorder="1" applyAlignment="1">
      <alignment horizontal="left" vertical="top" wrapText="1"/>
    </xf>
    <xf numFmtId="0" fontId="15" fillId="2" borderId="6" xfId="4" applyFont="1" applyFill="1" applyBorder="1" applyAlignment="1">
      <alignment horizontal="left" vertical="top" wrapText="1"/>
    </xf>
    <xf numFmtId="0" fontId="15" fillId="2" borderId="7" xfId="4" applyFont="1" applyFill="1" applyBorder="1" applyAlignment="1">
      <alignment horizontal="center" vertical="top" wrapText="1"/>
    </xf>
    <xf numFmtId="0" fontId="15" fillId="2" borderId="8" xfId="4" applyFont="1" applyFill="1" applyBorder="1" applyAlignment="1">
      <alignment horizontal="center" vertical="top" wrapText="1"/>
    </xf>
    <xf numFmtId="0" fontId="15" fillId="2" borderId="8" xfId="4" applyFont="1" applyFill="1" applyBorder="1" applyAlignment="1">
      <alignment horizontal="left" vertical="top" wrapText="1"/>
    </xf>
    <xf numFmtId="0" fontId="16" fillId="2" borderId="9" xfId="4" applyFont="1" applyFill="1" applyBorder="1" applyAlignment="1">
      <alignment horizontal="left" vertical="top"/>
    </xf>
    <xf numFmtId="0" fontId="15" fillId="2" borderId="0" xfId="4" applyFont="1" applyFill="1" applyBorder="1" applyAlignment="1">
      <alignment horizontal="center" vertical="top" wrapText="1"/>
    </xf>
    <xf numFmtId="0" fontId="16" fillId="2" borderId="6" xfId="4" applyFont="1" applyFill="1" applyBorder="1" applyAlignment="1">
      <alignment horizontal="left" vertical="top" wrapText="1"/>
    </xf>
    <xf numFmtId="0" fontId="17" fillId="3" borderId="7" xfId="0" applyFont="1" applyFill="1" applyBorder="1" applyAlignment="1">
      <alignment horizontal="center"/>
    </xf>
    <xf numFmtId="0" fontId="17" fillId="3" borderId="8" xfId="0" applyFont="1" applyFill="1" applyBorder="1" applyAlignment="1">
      <alignment horizontal="center"/>
    </xf>
    <xf numFmtId="0" fontId="17" fillId="3" borderId="8" xfId="0" applyFont="1" applyFill="1" applyBorder="1"/>
    <xf numFmtId="0" fontId="17" fillId="3" borderId="9" xfId="0" applyFont="1" applyFill="1" applyBorder="1" applyAlignment="1">
      <alignment horizontal="left" vertical="top"/>
    </xf>
    <xf numFmtId="0" fontId="18" fillId="2" borderId="0" xfId="0" applyFont="1" applyFill="1" applyAlignment="1">
      <alignment vertical="center"/>
    </xf>
    <xf numFmtId="0" fontId="17" fillId="4" borderId="0" xfId="3" applyFont="1" applyFill="1"/>
    <xf numFmtId="0" fontId="19" fillId="4" borderId="0" xfId="3" applyFont="1" applyFill="1"/>
    <xf numFmtId="0" fontId="20" fillId="4" borderId="0" xfId="0" applyFont="1" applyFill="1" applyAlignment="1">
      <alignment vertical="center"/>
    </xf>
    <xf numFmtId="0" fontId="21" fillId="2" borderId="0" xfId="3" applyFont="1" applyFill="1"/>
    <xf numFmtId="0" fontId="21" fillId="2" borderId="0" xfId="5" applyFont="1" applyFill="1" applyAlignment="1">
      <alignment horizontal="left" wrapText="1"/>
    </xf>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22" fillId="2" borderId="0" xfId="0" applyFont="1" applyFill="1" applyAlignment="1">
      <alignment vertical="center"/>
    </xf>
    <xf numFmtId="0" fontId="23" fillId="4" borderId="0" xfId="0" applyFont="1" applyFill="1" applyAlignment="1">
      <alignment vertical="center"/>
    </xf>
    <xf numFmtId="0" fontId="14" fillId="2" borderId="0" xfId="4" applyFill="1" applyAlignment="1">
      <alignment vertical="top"/>
    </xf>
    <xf numFmtId="0" fontId="24" fillId="0" borderId="0" xfId="3" applyFont="1"/>
    <xf numFmtId="0" fontId="25" fillId="0" borderId="0" xfId="3" applyFont="1"/>
    <xf numFmtId="0" fontId="25" fillId="2" borderId="0" xfId="3" applyFont="1" applyFill="1"/>
    <xf numFmtId="0" fontId="15" fillId="0" borderId="0" xfId="3" applyFont="1"/>
    <xf numFmtId="0" fontId="15" fillId="0" borderId="0" xfId="3" applyFont="1" applyAlignment="1">
      <alignment horizontal="right"/>
    </xf>
    <xf numFmtId="0" fontId="16" fillId="0" borderId="0" xfId="3" applyFont="1"/>
    <xf numFmtId="0" fontId="15" fillId="0" borderId="0" xfId="3" applyFont="1" applyAlignment="1">
      <alignment vertical="center"/>
    </xf>
    <xf numFmtId="0" fontId="26" fillId="2" borderId="0" xfId="0" quotePrefix="1" applyFont="1" applyFill="1"/>
    <xf numFmtId="0" fontId="15" fillId="2" borderId="0" xfId="3" applyFont="1" applyFill="1"/>
    <xf numFmtId="165" fontId="28" fillId="2" borderId="0" xfId="7" quotePrefix="1" applyNumberFormat="1" applyFont="1" applyFill="1" applyBorder="1" applyAlignment="1" applyProtection="1">
      <alignment horizontal="right" vertical="center"/>
    </xf>
    <xf numFmtId="168" fontId="28" fillId="2" borderId="0" xfId="7" quotePrefix="1" applyNumberFormat="1" applyFont="1" applyFill="1" applyBorder="1" applyAlignment="1" applyProtection="1">
      <alignment horizontal="right" vertical="center"/>
    </xf>
    <xf numFmtId="169" fontId="29" fillId="2" borderId="0" xfId="7" quotePrefix="1" applyNumberFormat="1" applyFont="1" applyFill="1" applyBorder="1" applyAlignment="1" applyProtection="1">
      <alignment horizontal="right" vertical="center"/>
    </xf>
    <xf numFmtId="0" fontId="15" fillId="2" borderId="0" xfId="8" applyFont="1" applyFill="1" applyAlignment="1">
      <alignment horizontal="left" vertical="top" wrapText="1" indent="1"/>
    </xf>
    <xf numFmtId="0" fontId="15" fillId="2" borderId="0" xfId="8" applyFont="1" applyFill="1" applyAlignment="1">
      <alignment horizontal="right" vertical="top"/>
    </xf>
    <xf numFmtId="169" fontId="28" fillId="2" borderId="3" xfId="7" quotePrefix="1" applyNumberFormat="1" applyFont="1" applyFill="1" applyBorder="1" applyAlignment="1" applyProtection="1">
      <alignment horizontal="right" vertical="center"/>
    </xf>
    <xf numFmtId="0" fontId="15" fillId="2" borderId="25" xfId="8" applyFont="1" applyFill="1" applyBorder="1" applyAlignment="1">
      <alignment horizontal="left" vertical="top" wrapText="1" indent="1"/>
    </xf>
    <xf numFmtId="165" fontId="28" fillId="2" borderId="0" xfId="7" applyNumberFormat="1" applyFont="1" applyFill="1" applyBorder="1" applyAlignment="1" applyProtection="1">
      <alignment horizontal="right" vertical="center"/>
    </xf>
    <xf numFmtId="169" fontId="28" fillId="2" borderId="4" xfId="7" applyNumberFormat="1" applyFont="1" applyFill="1" applyBorder="1" applyAlignment="1" applyProtection="1">
      <alignment horizontal="right" vertical="center"/>
    </xf>
    <xf numFmtId="169" fontId="28" fillId="2" borderId="5" xfId="7" applyNumberFormat="1" applyFont="1" applyFill="1" applyBorder="1" applyAlignment="1" applyProtection="1">
      <alignment horizontal="right" vertical="center"/>
    </xf>
    <xf numFmtId="169" fontId="28" fillId="2" borderId="6" xfId="7" applyNumberFormat="1" applyFont="1" applyFill="1" applyBorder="1" applyAlignment="1" applyProtection="1">
      <alignment horizontal="right" vertical="center"/>
    </xf>
    <xf numFmtId="169" fontId="29" fillId="2" borderId="26" xfId="7" applyNumberFormat="1" applyFont="1" applyFill="1" applyBorder="1" applyAlignment="1" applyProtection="1">
      <alignment horizontal="right" vertical="center"/>
    </xf>
    <xf numFmtId="0" fontId="15" fillId="2" borderId="26" xfId="8" applyFont="1" applyFill="1" applyBorder="1" applyAlignment="1">
      <alignment horizontal="left" vertical="top" wrapText="1" indent="1"/>
    </xf>
    <xf numFmtId="0" fontId="16" fillId="2" borderId="0" xfId="8" applyFont="1" applyFill="1" applyAlignment="1">
      <alignment horizontal="right" vertical="top"/>
    </xf>
    <xf numFmtId="169" fontId="28" fillId="2" borderId="0" xfId="7" applyNumberFormat="1" applyFont="1" applyFill="1" applyBorder="1" applyAlignment="1" applyProtection="1">
      <alignment vertical="center"/>
    </xf>
    <xf numFmtId="168" fontId="28" fillId="2" borderId="4" xfId="7" applyNumberFormat="1" applyFont="1" applyFill="1" applyBorder="1" applyAlignment="1" applyProtection="1">
      <alignment vertical="center"/>
    </xf>
    <xf numFmtId="168" fontId="28" fillId="2" borderId="5" xfId="7" applyNumberFormat="1" applyFont="1" applyFill="1" applyBorder="1" applyAlignment="1" applyProtection="1">
      <alignment vertical="center"/>
    </xf>
    <xf numFmtId="168" fontId="28" fillId="2" borderId="6" xfId="7" applyNumberFormat="1" applyFont="1" applyFill="1" applyBorder="1" applyAlignment="1" applyProtection="1">
      <alignment vertical="center"/>
    </xf>
    <xf numFmtId="168" fontId="29" fillId="2" borderId="26" xfId="7" applyNumberFormat="1" applyFont="1" applyFill="1" applyBorder="1" applyAlignment="1" applyProtection="1">
      <alignment vertical="center"/>
    </xf>
    <xf numFmtId="0" fontId="16" fillId="2" borderId="26" xfId="8" applyFont="1" applyFill="1" applyBorder="1" applyAlignment="1">
      <alignment horizontal="left" vertical="top" wrapText="1"/>
    </xf>
    <xf numFmtId="0" fontId="28" fillId="2" borderId="0" xfId="3" applyFont="1" applyFill="1" applyAlignment="1">
      <alignment horizontal="right" vertical="center"/>
    </xf>
    <xf numFmtId="168" fontId="28" fillId="2" borderId="0" xfId="7" applyNumberFormat="1" applyFont="1" applyFill="1" applyBorder="1" applyAlignment="1" applyProtection="1">
      <alignment vertical="center"/>
    </xf>
    <xf numFmtId="168" fontId="28" fillId="2" borderId="4" xfId="7" applyNumberFormat="1" applyFont="1" applyFill="1" applyBorder="1" applyAlignment="1" applyProtection="1">
      <alignment horizontal="right" vertical="center"/>
    </xf>
    <xf numFmtId="168" fontId="28" fillId="2" borderId="5" xfId="7" applyNumberFormat="1" applyFont="1" applyFill="1" applyBorder="1" applyAlignment="1" applyProtection="1">
      <alignment horizontal="right" vertical="center"/>
    </xf>
    <xf numFmtId="167" fontId="28" fillId="2" borderId="6" xfId="7" applyFont="1" applyFill="1" applyBorder="1" applyAlignment="1" applyProtection="1">
      <alignment horizontal="right" vertical="center"/>
    </xf>
    <xf numFmtId="167" fontId="29" fillId="2" borderId="26" xfId="7" applyFont="1" applyFill="1" applyBorder="1" applyAlignment="1" applyProtection="1">
      <alignment horizontal="right" vertical="center"/>
    </xf>
    <xf numFmtId="168" fontId="28" fillId="2" borderId="6" xfId="7" applyNumberFormat="1" applyFont="1" applyFill="1" applyBorder="1" applyAlignment="1" applyProtection="1">
      <alignment horizontal="right" vertical="center"/>
    </xf>
    <xf numFmtId="168" fontId="29" fillId="2" borderId="26" xfId="7" applyNumberFormat="1" applyFont="1" applyFill="1" applyBorder="1" applyAlignment="1" applyProtection="1">
      <alignment horizontal="right" vertical="center"/>
    </xf>
    <xf numFmtId="168" fontId="28" fillId="2" borderId="0" xfId="7" applyNumberFormat="1" applyFont="1" applyFill="1" applyBorder="1" applyAlignment="1" applyProtection="1">
      <alignment horizontal="right" vertical="center"/>
    </xf>
    <xf numFmtId="0" fontId="15" fillId="2" borderId="0" xfId="8" applyFont="1" applyFill="1" applyAlignment="1">
      <alignment horizontal="left" vertical="top" wrapText="1"/>
    </xf>
    <xf numFmtId="168" fontId="15" fillId="2" borderId="4" xfId="8" applyNumberFormat="1" applyFont="1" applyFill="1" applyBorder="1" applyAlignment="1">
      <alignment horizontal="left" vertical="top" wrapText="1"/>
    </xf>
    <xf numFmtId="168" fontId="15" fillId="2" borderId="5" xfId="8" applyNumberFormat="1" applyFont="1" applyFill="1" applyBorder="1" applyAlignment="1">
      <alignment horizontal="left" vertical="top" wrapText="1"/>
    </xf>
    <xf numFmtId="168" fontId="15" fillId="2" borderId="6" xfId="8" applyNumberFormat="1" applyFont="1" applyFill="1" applyBorder="1" applyAlignment="1">
      <alignment horizontal="left" vertical="top" wrapText="1"/>
    </xf>
    <xf numFmtId="168" fontId="16" fillId="2" borderId="26" xfId="9" applyNumberFormat="1" applyFont="1" applyFill="1" applyBorder="1" applyAlignment="1">
      <alignment horizontal="left" vertical="top" wrapText="1"/>
    </xf>
    <xf numFmtId="37" fontId="28" fillId="2" borderId="0" xfId="7" applyNumberFormat="1" applyFont="1" applyFill="1" applyBorder="1" applyAlignment="1" applyProtection="1">
      <alignment horizontal="right" vertical="center"/>
    </xf>
    <xf numFmtId="37" fontId="15" fillId="2" borderId="26" xfId="3" applyNumberFormat="1" applyFont="1" applyFill="1" applyBorder="1" applyAlignment="1">
      <alignment horizontal="left" vertical="center" indent="1"/>
    </xf>
    <xf numFmtId="0" fontId="16" fillId="2" borderId="26" xfId="8" applyFont="1" applyFill="1" applyBorder="1" applyAlignment="1">
      <alignment horizontal="left" wrapText="1"/>
    </xf>
    <xf numFmtId="169" fontId="28" fillId="2" borderId="4" xfId="7" applyNumberFormat="1" applyFont="1" applyFill="1" applyBorder="1" applyAlignment="1" applyProtection="1">
      <alignment vertical="center"/>
    </xf>
    <xf numFmtId="169" fontId="28" fillId="2" borderId="5" xfId="7" applyNumberFormat="1" applyFont="1" applyFill="1" applyBorder="1" applyAlignment="1" applyProtection="1">
      <alignment vertical="center"/>
    </xf>
    <xf numFmtId="169" fontId="28" fillId="2" borderId="6" xfId="7" applyNumberFormat="1" applyFont="1" applyFill="1" applyBorder="1" applyAlignment="1" applyProtection="1">
      <alignment vertical="center"/>
    </xf>
    <xf numFmtId="169" fontId="29" fillId="2" borderId="26" xfId="7" applyNumberFormat="1" applyFont="1" applyFill="1" applyBorder="1" applyAlignment="1" applyProtection="1">
      <alignment vertical="center"/>
    </xf>
    <xf numFmtId="0" fontId="32" fillId="2" borderId="26" xfId="8" applyFont="1" applyFill="1" applyBorder="1" applyAlignment="1">
      <alignment horizontal="left" wrapText="1"/>
    </xf>
    <xf numFmtId="37" fontId="16" fillId="2" borderId="26" xfId="3" applyNumberFormat="1" applyFont="1" applyFill="1" applyBorder="1" applyAlignment="1">
      <alignment vertical="center"/>
    </xf>
    <xf numFmtId="169" fontId="28" fillId="2" borderId="27" xfId="7" applyNumberFormat="1" applyFont="1" applyFill="1" applyBorder="1" applyAlignment="1" applyProtection="1">
      <alignment vertical="center"/>
    </xf>
    <xf numFmtId="169" fontId="28" fillId="2" borderId="28" xfId="7" applyNumberFormat="1" applyFont="1" applyFill="1" applyBorder="1" applyAlignment="1" applyProtection="1">
      <alignment vertical="center"/>
    </xf>
    <xf numFmtId="169" fontId="28" fillId="2" borderId="29" xfId="7" applyNumberFormat="1" applyFont="1" applyFill="1" applyBorder="1" applyAlignment="1" applyProtection="1">
      <alignment vertical="center"/>
    </xf>
    <xf numFmtId="37" fontId="16" fillId="2" borderId="30" xfId="3" applyNumberFormat="1" applyFont="1" applyFill="1" applyBorder="1" applyAlignment="1">
      <alignment vertical="center"/>
    </xf>
    <xf numFmtId="165" fontId="16" fillId="2" borderId="0" xfId="3" applyNumberFormat="1" applyFont="1" applyFill="1" applyAlignment="1">
      <alignment horizontal="center" vertical="center"/>
    </xf>
    <xf numFmtId="37" fontId="34" fillId="3" borderId="31" xfId="3" applyNumberFormat="1" applyFont="1" applyFill="1" applyBorder="1" applyAlignment="1">
      <alignment vertical="center"/>
    </xf>
    <xf numFmtId="0" fontId="15" fillId="2" borderId="0" xfId="3" applyFont="1" applyFill="1" applyAlignment="1">
      <alignment vertical="center"/>
    </xf>
    <xf numFmtId="0" fontId="24" fillId="0" borderId="0" xfId="3" applyFont="1" applyAlignment="1">
      <alignment vertical="center"/>
    </xf>
    <xf numFmtId="0" fontId="35" fillId="2" borderId="0" xfId="3" applyFont="1" applyFill="1" applyAlignment="1">
      <alignment horizontal="left" vertical="center"/>
    </xf>
    <xf numFmtId="0" fontId="36" fillId="4" borderId="32" xfId="3" applyFont="1" applyFill="1" applyBorder="1" applyAlignment="1">
      <alignment horizontal="left" vertical="center"/>
    </xf>
    <xf numFmtId="0" fontId="36" fillId="4" borderId="33" xfId="3" applyFont="1" applyFill="1" applyBorder="1" applyAlignment="1">
      <alignment horizontal="left" vertical="center"/>
    </xf>
    <xf numFmtId="0" fontId="36" fillId="4" borderId="34" xfId="3" applyFont="1" applyFill="1" applyBorder="1" applyAlignment="1">
      <alignment horizontal="left" vertical="center"/>
    </xf>
    <xf numFmtId="0" fontId="17" fillId="2" borderId="0" xfId="8" applyFont="1" applyFill="1" applyAlignment="1">
      <alignment horizontal="right" vertical="center"/>
    </xf>
    <xf numFmtId="0" fontId="24" fillId="2" borderId="0" xfId="3" applyFont="1" applyFill="1"/>
    <xf numFmtId="0" fontId="37" fillId="2" borderId="0" xfId="4" applyFont="1" applyFill="1" applyAlignment="1">
      <alignment vertical="top"/>
    </xf>
    <xf numFmtId="0" fontId="27" fillId="2" borderId="0" xfId="10" applyFill="1"/>
    <xf numFmtId="3" fontId="38" fillId="2" borderId="0" xfId="10" applyNumberFormat="1" applyFont="1" applyFill="1"/>
    <xf numFmtId="3" fontId="39" fillId="2" borderId="0" xfId="10" applyNumberFormat="1" applyFont="1" applyFill="1"/>
    <xf numFmtId="165" fontId="39" fillId="2" borderId="0" xfId="10" applyNumberFormat="1" applyFont="1" applyFill="1"/>
    <xf numFmtId="0" fontId="40" fillId="2" borderId="0" xfId="10" applyFont="1" applyFill="1" applyAlignment="1">
      <alignment vertical="top"/>
    </xf>
    <xf numFmtId="0" fontId="15" fillId="2" borderId="0" xfId="10" applyFont="1" applyFill="1"/>
    <xf numFmtId="3" fontId="16" fillId="2" borderId="0" xfId="10" applyNumberFormat="1" applyFont="1" applyFill="1"/>
    <xf numFmtId="3" fontId="15" fillId="2" borderId="0" xfId="10" applyNumberFormat="1" applyFont="1" applyFill="1"/>
    <xf numFmtId="165" fontId="15" fillId="2" borderId="0" xfId="10" applyNumberFormat="1" applyFont="1" applyFill="1"/>
    <xf numFmtId="0" fontId="15" fillId="2" borderId="0" xfId="10" applyFont="1" applyFill="1" applyAlignment="1">
      <alignment vertical="top"/>
    </xf>
    <xf numFmtId="0" fontId="41" fillId="2" borderId="0" xfId="3" quotePrefix="1" applyFont="1" applyFill="1" applyAlignment="1">
      <alignment vertical="center"/>
    </xf>
    <xf numFmtId="3" fontId="42" fillId="2" borderId="0" xfId="10" applyNumberFormat="1" applyFont="1" applyFill="1" applyAlignment="1">
      <alignment vertical="top"/>
    </xf>
    <xf numFmtId="165" fontId="42" fillId="2" borderId="0" xfId="10" applyNumberFormat="1" applyFont="1" applyFill="1" applyAlignment="1">
      <alignment vertical="top"/>
    </xf>
    <xf numFmtId="3" fontId="42" fillId="2" borderId="0" xfId="10" applyNumberFormat="1" applyFont="1" applyFill="1" applyAlignment="1">
      <alignment vertical="top" wrapText="1"/>
    </xf>
    <xf numFmtId="0" fontId="15" fillId="2" borderId="0" xfId="3" quotePrefix="1" applyFont="1" applyFill="1" applyAlignment="1">
      <alignment vertical="center"/>
    </xf>
    <xf numFmtId="0" fontId="43" fillId="2" borderId="0" xfId="3" quotePrefix="1" applyFont="1" applyFill="1" applyAlignment="1">
      <alignment horizontal="center" vertical="center"/>
    </xf>
    <xf numFmtId="3" fontId="16" fillId="2" borderId="0" xfId="10" applyNumberFormat="1" applyFont="1" applyFill="1" applyAlignment="1">
      <alignment horizontal="center" vertical="top"/>
    </xf>
    <xf numFmtId="3" fontId="15" fillId="2" borderId="0" xfId="10" applyNumberFormat="1" applyFont="1" applyFill="1" applyAlignment="1">
      <alignment horizontal="center" vertical="top"/>
    </xf>
    <xf numFmtId="165" fontId="15" fillId="2" borderId="0" xfId="10" applyNumberFormat="1" applyFont="1" applyFill="1" applyAlignment="1">
      <alignment horizontal="center" vertical="top"/>
    </xf>
    <xf numFmtId="0" fontId="16" fillId="2" borderId="0" xfId="10" applyFont="1" applyFill="1" applyAlignment="1" applyProtection="1">
      <alignment horizontal="center"/>
      <protection hidden="1"/>
    </xf>
    <xf numFmtId="0" fontId="16" fillId="2" borderId="0" xfId="10" applyFont="1" applyFill="1" applyAlignment="1" applyProtection="1">
      <alignment horizontal="left" vertical="top"/>
      <protection hidden="1"/>
    </xf>
    <xf numFmtId="165" fontId="16" fillId="2" borderId="38" xfId="7" applyNumberFormat="1" applyFont="1" applyFill="1" applyBorder="1" applyAlignment="1" applyProtection="1">
      <alignment horizontal="right" vertical="center"/>
      <protection locked="0"/>
    </xf>
    <xf numFmtId="165" fontId="16" fillId="2" borderId="39" xfId="7" applyNumberFormat="1" applyFont="1" applyFill="1" applyBorder="1" applyAlignment="1" applyProtection="1">
      <alignment horizontal="right" vertical="center"/>
      <protection locked="0"/>
    </xf>
    <xf numFmtId="165" fontId="16" fillId="2" borderId="40" xfId="7" applyNumberFormat="1" applyFont="1" applyFill="1" applyBorder="1" applyAlignment="1" applyProtection="1">
      <alignment horizontal="right" vertical="center"/>
      <protection locked="0"/>
    </xf>
    <xf numFmtId="165" fontId="16" fillId="2" borderId="18" xfId="7" applyNumberFormat="1" applyFont="1" applyFill="1" applyBorder="1" applyAlignment="1" applyProtection="1">
      <alignment horizontal="right" vertical="center"/>
      <protection hidden="1"/>
    </xf>
    <xf numFmtId="165" fontId="16" fillId="2" borderId="43" xfId="7" applyNumberFormat="1" applyFont="1" applyFill="1" applyBorder="1" applyAlignment="1" applyProtection="1">
      <alignment horizontal="right" vertical="center"/>
      <protection hidden="1"/>
    </xf>
    <xf numFmtId="165" fontId="16" fillId="2" borderId="44" xfId="7" applyNumberFormat="1" applyFont="1" applyFill="1" applyBorder="1" applyAlignment="1" applyProtection="1">
      <alignment horizontal="right" vertical="center"/>
      <protection hidden="1"/>
    </xf>
    <xf numFmtId="0" fontId="15" fillId="2" borderId="45" xfId="10" applyFont="1" applyFill="1" applyBorder="1"/>
    <xf numFmtId="165" fontId="16" fillId="2" borderId="5" xfId="7" applyNumberFormat="1" applyFont="1" applyFill="1" applyBorder="1" applyAlignment="1">
      <alignment horizontal="right" vertical="center"/>
    </xf>
    <xf numFmtId="165" fontId="16" fillId="2" borderId="47" xfId="7" applyNumberFormat="1" applyFont="1" applyFill="1" applyBorder="1" applyAlignment="1">
      <alignment horizontal="right" vertical="center"/>
    </xf>
    <xf numFmtId="165" fontId="16" fillId="2" borderId="47" xfId="7" applyNumberFormat="1" applyFont="1" applyFill="1" applyBorder="1" applyAlignment="1" applyProtection="1">
      <alignment horizontal="right" vertical="center"/>
      <protection locked="0"/>
    </xf>
    <xf numFmtId="0" fontId="15" fillId="2" borderId="49" xfId="10" applyFont="1" applyFill="1" applyBorder="1" applyProtection="1">
      <protection hidden="1"/>
    </xf>
    <xf numFmtId="165" fontId="16" fillId="2" borderId="5" xfId="7" applyNumberFormat="1" applyFont="1" applyFill="1" applyBorder="1" applyAlignment="1" applyProtection="1">
      <alignment horizontal="right" vertical="center"/>
      <protection hidden="1"/>
    </xf>
    <xf numFmtId="165" fontId="16" fillId="2" borderId="47" xfId="7" applyNumberFormat="1" applyFont="1" applyFill="1" applyBorder="1" applyAlignment="1" applyProtection="1">
      <alignment horizontal="right" vertical="center"/>
      <protection hidden="1"/>
    </xf>
    <xf numFmtId="165" fontId="16" fillId="2" borderId="48" xfId="7" applyNumberFormat="1" applyFont="1" applyFill="1" applyBorder="1" applyAlignment="1" applyProtection="1">
      <alignment horizontal="right" vertical="center"/>
      <protection hidden="1"/>
    </xf>
    <xf numFmtId="165" fontId="16" fillId="2" borderId="18" xfId="7" applyNumberFormat="1" applyFont="1" applyFill="1" applyBorder="1" applyAlignment="1">
      <alignment horizontal="right" vertical="center"/>
    </xf>
    <xf numFmtId="165" fontId="16" fillId="2" borderId="43" xfId="7" applyNumberFormat="1" applyFont="1" applyFill="1" applyBorder="1" applyAlignment="1">
      <alignment horizontal="right" vertical="center"/>
    </xf>
    <xf numFmtId="165" fontId="16" fillId="2" borderId="44" xfId="7" applyNumberFormat="1" applyFont="1" applyFill="1" applyBorder="1" applyAlignment="1">
      <alignment horizontal="right" vertical="center"/>
    </xf>
    <xf numFmtId="0" fontId="15" fillId="2" borderId="18" xfId="10" applyFont="1" applyFill="1" applyBorder="1" applyAlignment="1">
      <alignment vertical="top"/>
    </xf>
    <xf numFmtId="0" fontId="15" fillId="2" borderId="45" xfId="10" applyFont="1" applyFill="1" applyBorder="1" applyProtection="1">
      <protection hidden="1"/>
    </xf>
    <xf numFmtId="165" fontId="16" fillId="2" borderId="48" xfId="7" applyNumberFormat="1" applyFont="1" applyFill="1" applyBorder="1" applyAlignment="1">
      <alignment horizontal="right" vertical="center"/>
    </xf>
    <xf numFmtId="165" fontId="15" fillId="2" borderId="5" xfId="7" applyNumberFormat="1" applyFont="1" applyFill="1" applyBorder="1" applyAlignment="1">
      <alignment horizontal="right" vertical="center"/>
    </xf>
    <xf numFmtId="0" fontId="15" fillId="2" borderId="5" xfId="10" applyFont="1" applyFill="1" applyBorder="1"/>
    <xf numFmtId="165" fontId="16" fillId="2" borderId="28" xfId="7" applyNumberFormat="1" applyFont="1" applyFill="1" applyBorder="1" applyAlignment="1">
      <alignment horizontal="right" vertical="center"/>
    </xf>
    <xf numFmtId="165" fontId="16" fillId="2" borderId="52" xfId="7" applyNumberFormat="1" applyFont="1" applyFill="1" applyBorder="1" applyAlignment="1">
      <alignment horizontal="right" vertical="center"/>
    </xf>
    <xf numFmtId="0" fontId="16" fillId="2" borderId="0" xfId="10" applyFont="1" applyFill="1"/>
    <xf numFmtId="165" fontId="16" fillId="2" borderId="28" xfId="7" applyNumberFormat="1" applyFont="1" applyFill="1" applyBorder="1" applyAlignment="1" applyProtection="1">
      <alignment horizontal="right" vertical="center"/>
      <protection hidden="1"/>
    </xf>
    <xf numFmtId="165" fontId="16" fillId="2" borderId="51" xfId="7" applyNumberFormat="1" applyFont="1" applyFill="1" applyBorder="1" applyAlignment="1" applyProtection="1">
      <alignment horizontal="right" vertical="center"/>
      <protection hidden="1"/>
    </xf>
    <xf numFmtId="0" fontId="15" fillId="2" borderId="53" xfId="10" applyFont="1" applyFill="1" applyBorder="1"/>
    <xf numFmtId="165" fontId="16" fillId="2" borderId="11" xfId="7" applyNumberFormat="1" applyFont="1" applyFill="1" applyBorder="1" applyAlignment="1">
      <alignment horizontal="right" vertical="center"/>
    </xf>
    <xf numFmtId="165" fontId="16" fillId="2" borderId="55" xfId="7" applyNumberFormat="1" applyFont="1" applyFill="1" applyBorder="1" applyAlignment="1" applyProtection="1">
      <alignment horizontal="right" vertical="center"/>
      <protection locked="0"/>
    </xf>
    <xf numFmtId="0" fontId="15" fillId="2" borderId="57" xfId="10" applyFont="1" applyFill="1" applyBorder="1"/>
    <xf numFmtId="0" fontId="15" fillId="2" borderId="58" xfId="10" applyFont="1" applyFill="1" applyBorder="1"/>
    <xf numFmtId="165" fontId="16" fillId="2" borderId="61" xfId="7" applyNumberFormat="1" applyFont="1" applyFill="1" applyBorder="1" applyAlignment="1">
      <alignment horizontal="right" vertical="center"/>
    </xf>
    <xf numFmtId="165" fontId="16" fillId="2" borderId="14" xfId="7" applyNumberFormat="1" applyFont="1" applyFill="1" applyBorder="1" applyAlignment="1">
      <alignment horizontal="right" vertical="center"/>
    </xf>
    <xf numFmtId="165" fontId="16" fillId="2" borderId="60" xfId="7" applyNumberFormat="1" applyFont="1" applyFill="1" applyBorder="1" applyAlignment="1" applyProtection="1">
      <alignment horizontal="right" vertical="center"/>
      <protection locked="0"/>
    </xf>
    <xf numFmtId="0" fontId="16" fillId="2" borderId="28" xfId="10" applyFont="1" applyFill="1" applyBorder="1" applyAlignment="1" applyProtection="1">
      <alignment vertical="top"/>
      <protection hidden="1"/>
    </xf>
    <xf numFmtId="0" fontId="16" fillId="2" borderId="58" xfId="10" applyFont="1" applyFill="1" applyBorder="1"/>
    <xf numFmtId="165" fontId="45" fillId="2" borderId="5" xfId="7" applyNumberFormat="1" applyFont="1" applyFill="1" applyBorder="1" applyAlignment="1">
      <alignment horizontal="right" vertical="center"/>
    </xf>
    <xf numFmtId="165" fontId="42" fillId="2" borderId="5" xfId="7" applyNumberFormat="1" applyFont="1" applyFill="1" applyBorder="1" applyAlignment="1">
      <alignment horizontal="right" vertical="center"/>
    </xf>
    <xf numFmtId="165" fontId="15" fillId="2" borderId="5" xfId="10" applyNumberFormat="1" applyFont="1" applyFill="1" applyBorder="1" applyAlignment="1" applyProtection="1">
      <alignment horizontal="right"/>
      <protection hidden="1"/>
    </xf>
    <xf numFmtId="165" fontId="15" fillId="2" borderId="47" xfId="10" applyNumberFormat="1" applyFont="1" applyFill="1" applyBorder="1" applyAlignment="1" applyProtection="1">
      <alignment horizontal="right"/>
      <protection hidden="1"/>
    </xf>
    <xf numFmtId="0" fontId="16" fillId="2" borderId="49" xfId="10" applyFont="1" applyFill="1" applyBorder="1" applyProtection="1">
      <protection hidden="1"/>
    </xf>
    <xf numFmtId="0" fontId="15" fillId="0" borderId="0" xfId="10" applyFont="1"/>
    <xf numFmtId="3" fontId="16" fillId="2" borderId="4" xfId="10" applyNumberFormat="1" applyFont="1" applyFill="1" applyBorder="1" applyAlignment="1">
      <alignment horizontal="center" vertical="top" wrapText="1"/>
    </xf>
    <xf numFmtId="3" fontId="16" fillId="2" borderId="48" xfId="10" applyNumberFormat="1" applyFont="1" applyFill="1" applyBorder="1" applyAlignment="1">
      <alignment horizontal="center" vertical="top" wrapText="1"/>
    </xf>
    <xf numFmtId="0" fontId="15" fillId="2" borderId="5" xfId="3" applyFont="1" applyFill="1" applyBorder="1"/>
    <xf numFmtId="0" fontId="16" fillId="2" borderId="28" xfId="10" applyFont="1" applyFill="1" applyBorder="1" applyAlignment="1">
      <alignment vertical="center"/>
    </xf>
    <xf numFmtId="0" fontId="16" fillId="2" borderId="53" xfId="10" applyFont="1" applyFill="1" applyBorder="1" applyAlignment="1">
      <alignment vertical="center"/>
    </xf>
    <xf numFmtId="0" fontId="16" fillId="3" borderId="64" xfId="10" applyFont="1" applyFill="1" applyBorder="1" applyAlignment="1">
      <alignment vertical="center"/>
    </xf>
    <xf numFmtId="0" fontId="34" fillId="3" borderId="57" xfId="10" applyFont="1" applyFill="1" applyBorder="1" applyAlignment="1">
      <alignment vertical="center"/>
    </xf>
    <xf numFmtId="0" fontId="24" fillId="0" borderId="0" xfId="10" applyFont="1" applyAlignment="1">
      <alignment vertical="center"/>
    </xf>
    <xf numFmtId="0" fontId="24" fillId="2" borderId="0" xfId="10" applyFont="1" applyFill="1" applyAlignment="1">
      <alignment vertical="center"/>
    </xf>
    <xf numFmtId="0" fontId="36" fillId="4" borderId="66" xfId="3" applyFont="1" applyFill="1" applyBorder="1" applyAlignment="1">
      <alignment vertical="center"/>
    </xf>
    <xf numFmtId="0" fontId="36" fillId="4" borderId="67" xfId="3" applyFont="1" applyFill="1" applyBorder="1" applyAlignment="1">
      <alignment vertical="center"/>
    </xf>
    <xf numFmtId="0" fontId="27" fillId="0" borderId="0" xfId="10"/>
    <xf numFmtId="0" fontId="11" fillId="2" borderId="1" xfId="0" applyFont="1" applyFill="1" applyBorder="1" applyAlignment="1">
      <alignment horizontal="left" vertical="center" wrapText="1"/>
    </xf>
    <xf numFmtId="0" fontId="11" fillId="2" borderId="3" xfId="0" applyFont="1" applyFill="1" applyBorder="1" applyAlignment="1">
      <alignment horizontal="center" vertical="center" wrapText="1"/>
    </xf>
    <xf numFmtId="169" fontId="11" fillId="2" borderId="4" xfId="2" applyNumberFormat="1" applyFont="1" applyFill="1" applyBorder="1" applyAlignment="1">
      <alignment horizontal="right" vertical="center" wrapText="1"/>
    </xf>
    <xf numFmtId="169" fontId="11" fillId="2" borderId="5" xfId="2" applyNumberFormat="1" applyFont="1" applyFill="1" applyBorder="1" applyAlignment="1">
      <alignment horizontal="right" vertical="center" wrapText="1"/>
    </xf>
    <xf numFmtId="0" fontId="11" fillId="2" borderId="4" xfId="0" applyFont="1" applyFill="1" applyBorder="1" applyAlignment="1">
      <alignment horizontal="left" vertical="center" wrapText="1"/>
    </xf>
    <xf numFmtId="0" fontId="11" fillId="2" borderId="6" xfId="0" applyFont="1" applyFill="1" applyBorder="1" applyAlignment="1">
      <alignment horizontal="center" vertical="center" wrapText="1"/>
    </xf>
    <xf numFmtId="170" fontId="11" fillId="2" borderId="5" xfId="1" applyNumberFormat="1" applyFont="1" applyFill="1" applyBorder="1" applyAlignment="1">
      <alignment horizontal="right" vertical="center" wrapText="1"/>
    </xf>
    <xf numFmtId="170" fontId="11" fillId="2" borderId="26" xfId="1" applyNumberFormat="1" applyFont="1" applyFill="1" applyBorder="1" applyAlignment="1">
      <alignment vertical="center" wrapText="1"/>
    </xf>
    <xf numFmtId="170" fontId="11" fillId="2" borderId="4" xfId="1" applyNumberFormat="1" applyFont="1" applyFill="1" applyBorder="1" applyAlignment="1">
      <alignment vertical="center" wrapText="1"/>
    </xf>
    <xf numFmtId="170" fontId="11" fillId="2" borderId="5" xfId="1" applyNumberFormat="1" applyFont="1" applyFill="1" applyBorder="1" applyAlignment="1">
      <alignment vertical="center" wrapText="1"/>
    </xf>
    <xf numFmtId="169" fontId="11" fillId="2" borderId="4" xfId="2" applyNumberFormat="1" applyFont="1" applyFill="1" applyBorder="1" applyAlignment="1">
      <alignment vertical="center" wrapText="1"/>
    </xf>
    <xf numFmtId="169" fontId="11" fillId="2" borderId="5" xfId="2" applyNumberFormat="1" applyFont="1" applyFill="1" applyBorder="1" applyAlignment="1">
      <alignment vertical="center" wrapText="1"/>
    </xf>
    <xf numFmtId="169" fontId="11" fillId="2" borderId="6" xfId="2" applyNumberFormat="1" applyFont="1" applyFill="1" applyBorder="1" applyAlignment="1">
      <alignment vertical="center" wrapText="1"/>
    </xf>
    <xf numFmtId="169" fontId="11" fillId="2" borderId="26" xfId="2" applyNumberFormat="1" applyFont="1" applyFill="1" applyBorder="1" applyAlignment="1">
      <alignment vertical="center" wrapText="1"/>
    </xf>
    <xf numFmtId="0" fontId="48" fillId="2" borderId="27" xfId="0" applyFont="1" applyFill="1" applyBorder="1" applyAlignment="1">
      <alignment vertical="center" wrapText="1"/>
    </xf>
    <xf numFmtId="0" fontId="48" fillId="2" borderId="28" xfId="0" applyFont="1" applyFill="1" applyBorder="1" applyAlignment="1">
      <alignment vertical="center" wrapText="1"/>
    </xf>
    <xf numFmtId="0" fontId="48" fillId="2" borderId="29" xfId="0" applyFont="1" applyFill="1" applyBorder="1" applyAlignment="1">
      <alignment vertical="center" wrapText="1"/>
    </xf>
    <xf numFmtId="0" fontId="48" fillId="2" borderId="30" xfId="0" applyFont="1" applyFill="1" applyBorder="1" applyAlignment="1">
      <alignment vertical="center" wrapText="1"/>
    </xf>
    <xf numFmtId="0" fontId="49" fillId="3" borderId="68" xfId="0" applyFont="1" applyFill="1" applyBorder="1" applyAlignment="1">
      <alignment horizontal="center" vertical="center" wrapText="1"/>
    </xf>
    <xf numFmtId="0" fontId="49" fillId="3" borderId="64" xfId="0" applyFont="1" applyFill="1" applyBorder="1" applyAlignment="1">
      <alignment horizontal="center" vertical="center" wrapText="1"/>
    </xf>
    <xf numFmtId="0" fontId="49" fillId="3" borderId="69" xfId="0" applyFont="1" applyFill="1" applyBorder="1" applyAlignment="1">
      <alignment horizontal="center" vertical="center" wrapText="1"/>
    </xf>
    <xf numFmtId="0" fontId="49" fillId="3" borderId="70" xfId="0" applyFont="1" applyFill="1" applyBorder="1" applyAlignment="1">
      <alignment horizontal="center" vertical="center" wrapText="1"/>
    </xf>
    <xf numFmtId="0" fontId="35" fillId="2" borderId="0" xfId="3" applyFont="1" applyFill="1" applyAlignment="1">
      <alignment vertical="center"/>
    </xf>
    <xf numFmtId="0" fontId="36" fillId="4" borderId="71" xfId="3" applyFont="1" applyFill="1" applyBorder="1" applyAlignment="1">
      <alignment vertical="center"/>
    </xf>
    <xf numFmtId="0" fontId="36" fillId="4" borderId="72" xfId="3" applyFont="1" applyFill="1" applyBorder="1" applyAlignment="1">
      <alignment vertical="center"/>
    </xf>
    <xf numFmtId="0" fontId="36" fillId="4" borderId="73" xfId="3" applyFont="1" applyFill="1" applyBorder="1" applyAlignment="1">
      <alignment vertical="center"/>
    </xf>
    <xf numFmtId="0" fontId="51" fillId="2" borderId="0" xfId="0" applyFont="1" applyFill="1"/>
    <xf numFmtId="0" fontId="52" fillId="2" borderId="0" xfId="0" applyFont="1" applyFill="1"/>
    <xf numFmtId="0" fontId="51" fillId="2" borderId="0" xfId="0" applyFont="1" applyFill="1" applyAlignment="1">
      <alignment wrapText="1"/>
    </xf>
    <xf numFmtId="0" fontId="11" fillId="2" borderId="0" xfId="0" applyFont="1" applyFill="1" applyAlignment="1">
      <alignment horizontal="left" vertical="top"/>
    </xf>
    <xf numFmtId="0" fontId="11" fillId="2" borderId="0" xfId="0" applyFont="1" applyFill="1" applyAlignment="1">
      <alignment horizontal="left" vertical="top" wrapText="1"/>
    </xf>
    <xf numFmtId="0" fontId="15" fillId="2" borderId="0" xfId="0" applyFont="1" applyFill="1" applyAlignment="1">
      <alignment horizontal="right" vertical="top" wrapText="1"/>
    </xf>
    <xf numFmtId="0" fontId="15" fillId="2" borderId="54" xfId="0" applyFont="1" applyFill="1" applyBorder="1" applyAlignment="1">
      <alignment horizontal="right" vertical="top" wrapText="1"/>
    </xf>
    <xf numFmtId="0" fontId="16" fillId="2" borderId="11" xfId="0" applyFont="1" applyFill="1" applyBorder="1" applyAlignment="1">
      <alignment horizontal="right" vertical="top" wrapText="1"/>
    </xf>
    <xf numFmtId="0" fontId="14" fillId="2" borderId="11" xfId="4" applyFill="1" applyBorder="1" applyAlignment="1">
      <alignment horizontal="right" vertical="top" wrapText="1"/>
    </xf>
    <xf numFmtId="0" fontId="11" fillId="2" borderId="11" xfId="0" applyFont="1" applyFill="1" applyBorder="1" applyAlignment="1">
      <alignment horizontal="center" vertical="top" wrapText="1"/>
    </xf>
    <xf numFmtId="0" fontId="15" fillId="2" borderId="59" xfId="0" applyFont="1" applyFill="1" applyBorder="1" applyAlignment="1">
      <alignment horizontal="right" vertical="top" wrapText="1"/>
    </xf>
    <xf numFmtId="0" fontId="16" fillId="2" borderId="14" xfId="0" applyFont="1" applyFill="1" applyBorder="1" applyAlignment="1">
      <alignment horizontal="right" vertical="top" wrapText="1"/>
    </xf>
    <xf numFmtId="0" fontId="15" fillId="2" borderId="14" xfId="0" applyFont="1" applyFill="1" applyBorder="1" applyAlignment="1">
      <alignment horizontal="right" vertical="top" wrapText="1"/>
    </xf>
    <xf numFmtId="0" fontId="53" fillId="2" borderId="14" xfId="0" applyFont="1" applyFill="1" applyBorder="1" applyAlignment="1">
      <alignment horizontal="center" vertical="top" wrapText="1"/>
    </xf>
    <xf numFmtId="0" fontId="53" fillId="2" borderId="14" xfId="0" applyFont="1" applyFill="1" applyBorder="1" applyAlignment="1">
      <alignment horizontal="left" vertical="top" wrapText="1"/>
    </xf>
    <xf numFmtId="0" fontId="11" fillId="2" borderId="74" xfId="0" applyFont="1" applyFill="1" applyBorder="1" applyAlignment="1">
      <alignment horizontal="left" vertical="top" wrapText="1"/>
    </xf>
    <xf numFmtId="0" fontId="15" fillId="2" borderId="75" xfId="0" applyFont="1" applyFill="1" applyBorder="1" applyAlignment="1">
      <alignment horizontal="right" vertical="top" wrapText="1"/>
    </xf>
    <xf numFmtId="0" fontId="16" fillId="2" borderId="0" xfId="0" applyFont="1" applyFill="1" applyAlignment="1">
      <alignment horizontal="right" vertical="top" wrapText="1"/>
    </xf>
    <xf numFmtId="0" fontId="11" fillId="2" borderId="0" xfId="0" applyFont="1" applyFill="1" applyAlignment="1">
      <alignment horizontal="center" vertical="top" wrapText="1"/>
    </xf>
    <xf numFmtId="0" fontId="11" fillId="2" borderId="58" xfId="0" applyFont="1" applyFill="1" applyBorder="1" applyAlignment="1">
      <alignment horizontal="left" vertical="top" wrapText="1"/>
    </xf>
    <xf numFmtId="0" fontId="15" fillId="2" borderId="11" xfId="0" applyFont="1" applyFill="1" applyBorder="1" applyAlignment="1">
      <alignment horizontal="right" vertical="top" wrapText="1"/>
    </xf>
    <xf numFmtId="0" fontId="15" fillId="2" borderId="46" xfId="0" applyFont="1" applyFill="1" applyBorder="1" applyAlignment="1">
      <alignment horizontal="right" vertical="top" wrapText="1"/>
    </xf>
    <xf numFmtId="0" fontId="15" fillId="2" borderId="5" xfId="0" applyFont="1" applyFill="1" applyBorder="1" applyAlignment="1">
      <alignment horizontal="right" vertical="top" wrapText="1"/>
    </xf>
    <xf numFmtId="0" fontId="11" fillId="2" borderId="5" xfId="0" applyFont="1" applyFill="1" applyBorder="1" applyAlignment="1">
      <alignment horizontal="center" vertical="top" wrapText="1"/>
    </xf>
    <xf numFmtId="0" fontId="14" fillId="2" borderId="5" xfId="4" applyFill="1" applyBorder="1" applyAlignment="1">
      <alignment horizontal="right" vertical="top" wrapText="1"/>
    </xf>
    <xf numFmtId="0" fontId="11" fillId="2" borderId="74" xfId="0" applyFont="1" applyFill="1" applyBorder="1" applyAlignment="1">
      <alignment horizontal="left" vertical="top"/>
    </xf>
    <xf numFmtId="0" fontId="11" fillId="2" borderId="58" xfId="0" applyFont="1" applyFill="1" applyBorder="1" applyAlignment="1">
      <alignment horizontal="left" vertical="top"/>
    </xf>
    <xf numFmtId="0" fontId="15" fillId="2" borderId="11" xfId="0" applyFont="1" applyFill="1" applyBorder="1" applyAlignment="1">
      <alignment horizontal="center" vertical="top" wrapText="1"/>
    </xf>
    <xf numFmtId="0" fontId="11" fillId="2" borderId="5" xfId="0" applyFont="1" applyFill="1" applyBorder="1" applyAlignment="1">
      <alignment horizontal="left" vertical="top" wrapText="1"/>
    </xf>
    <xf numFmtId="0" fontId="11" fillId="2" borderId="49" xfId="0" applyFont="1" applyFill="1" applyBorder="1" applyAlignment="1">
      <alignment horizontal="left" vertical="top"/>
    </xf>
    <xf numFmtId="0" fontId="11" fillId="2" borderId="11" xfId="0" applyFont="1" applyFill="1" applyBorder="1" applyAlignment="1">
      <alignment horizontal="left" vertical="top" wrapText="1"/>
    </xf>
    <xf numFmtId="0" fontId="11" fillId="2" borderId="76" xfId="0" applyFont="1" applyFill="1" applyBorder="1" applyAlignment="1">
      <alignment horizontal="left" vertical="top"/>
    </xf>
    <xf numFmtId="0" fontId="14" fillId="2" borderId="5" xfId="4" quotePrefix="1" applyFill="1" applyBorder="1" applyAlignment="1">
      <alignment horizontal="right" vertical="top" wrapText="1"/>
    </xf>
    <xf numFmtId="0" fontId="15" fillId="2" borderId="5" xfId="0" applyFont="1" applyFill="1" applyBorder="1" applyAlignment="1">
      <alignment vertical="top" wrapText="1"/>
    </xf>
    <xf numFmtId="0" fontId="15" fillId="2" borderId="46" xfId="0" applyFont="1" applyFill="1" applyBorder="1" applyAlignment="1">
      <alignment horizontal="right" vertical="top"/>
    </xf>
    <xf numFmtId="0" fontId="15" fillId="2" borderId="5" xfId="0" applyFont="1" applyFill="1" applyBorder="1" applyAlignment="1">
      <alignment horizontal="right" vertical="top"/>
    </xf>
    <xf numFmtId="0" fontId="15" fillId="2" borderId="59" xfId="0" applyFont="1" applyFill="1" applyBorder="1" applyAlignment="1">
      <alignment horizontal="right" vertical="top"/>
    </xf>
    <xf numFmtId="0" fontId="15" fillId="2" borderId="14" xfId="0" applyFont="1" applyFill="1" applyBorder="1" applyAlignment="1">
      <alignment horizontal="right" vertical="top"/>
    </xf>
    <xf numFmtId="0" fontId="15" fillId="2" borderId="75" xfId="0" applyFont="1" applyFill="1" applyBorder="1" applyAlignment="1">
      <alignment horizontal="right" vertical="top"/>
    </xf>
    <xf numFmtId="0" fontId="15" fillId="2" borderId="0" xfId="0" applyFont="1" applyFill="1" applyAlignment="1">
      <alignment horizontal="right" vertical="top"/>
    </xf>
    <xf numFmtId="0" fontId="11" fillId="0" borderId="0" xfId="0" applyFont="1"/>
    <xf numFmtId="0" fontId="15" fillId="2" borderId="54" xfId="0" applyFont="1" applyFill="1" applyBorder="1" applyAlignment="1">
      <alignment horizontal="right" vertical="top"/>
    </xf>
    <xf numFmtId="0" fontId="15" fillId="2" borderId="11" xfId="0" applyFont="1" applyFill="1" applyBorder="1" applyAlignment="1">
      <alignment horizontal="right" vertical="top"/>
    </xf>
    <xf numFmtId="0" fontId="14" fillId="2" borderId="5" xfId="4" applyFill="1" applyBorder="1" applyAlignment="1">
      <alignment horizontal="right" vertical="top"/>
    </xf>
    <xf numFmtId="0" fontId="14" fillId="2" borderId="5" xfId="4" applyFill="1" applyBorder="1" applyAlignment="1">
      <alignment horizontal="left" wrapText="1"/>
    </xf>
    <xf numFmtId="0" fontId="16" fillId="2" borderId="5" xfId="0" applyFont="1" applyFill="1" applyBorder="1" applyAlignment="1">
      <alignment horizontal="right" vertical="top"/>
    </xf>
    <xf numFmtId="0" fontId="32" fillId="2" borderId="49" xfId="0" applyFont="1" applyFill="1" applyBorder="1" applyAlignment="1">
      <alignment horizontal="left" vertical="top"/>
    </xf>
    <xf numFmtId="0" fontId="54" fillId="2" borderId="46" xfId="0" applyFont="1" applyFill="1" applyBorder="1" applyAlignment="1">
      <alignment horizontal="right" vertical="top"/>
    </xf>
    <xf numFmtId="0" fontId="54" fillId="2" borderId="5" xfId="0" applyFont="1" applyFill="1" applyBorder="1" applyAlignment="1">
      <alignment horizontal="right" vertical="top"/>
    </xf>
    <xf numFmtId="0" fontId="15" fillId="2" borderId="46" xfId="0" applyFont="1" applyFill="1" applyBorder="1" applyAlignment="1">
      <alignment horizontal="left" vertical="top"/>
    </xf>
    <xf numFmtId="0" fontId="15" fillId="2" borderId="5" xfId="0" applyFont="1" applyFill="1" applyBorder="1" applyAlignment="1">
      <alignment horizontal="left" vertical="top"/>
    </xf>
    <xf numFmtId="0" fontId="11" fillId="2" borderId="5" xfId="0" applyFont="1" applyFill="1" applyBorder="1" applyAlignment="1">
      <alignment horizontal="center" vertical="top"/>
    </xf>
    <xf numFmtId="0" fontId="15" fillId="2" borderId="59" xfId="0" applyFont="1" applyFill="1" applyBorder="1" applyAlignment="1">
      <alignment horizontal="left" vertical="top"/>
    </xf>
    <xf numFmtId="0" fontId="15" fillId="2" borderId="14" xfId="0" applyFont="1" applyFill="1" applyBorder="1" applyAlignment="1">
      <alignment horizontal="left" vertical="top"/>
    </xf>
    <xf numFmtId="0" fontId="32" fillId="2" borderId="74" xfId="0" applyFont="1" applyFill="1" applyBorder="1" applyAlignment="1">
      <alignment horizontal="left" vertical="top"/>
    </xf>
    <xf numFmtId="0" fontId="55" fillId="3" borderId="77" xfId="0" applyFont="1" applyFill="1" applyBorder="1" applyAlignment="1">
      <alignment horizontal="center" textRotation="90" wrapText="1"/>
    </xf>
    <xf numFmtId="0" fontId="55" fillId="3" borderId="78" xfId="0" applyFont="1" applyFill="1" applyBorder="1" applyAlignment="1">
      <alignment horizontal="center" textRotation="90" wrapText="1"/>
    </xf>
    <xf numFmtId="0" fontId="55" fillId="3" borderId="78" xfId="4" applyFont="1" applyFill="1" applyBorder="1" applyAlignment="1">
      <alignment horizontal="center" textRotation="90" wrapText="1"/>
    </xf>
    <xf numFmtId="0" fontId="55" fillId="3" borderId="78" xfId="0" applyFont="1" applyFill="1" applyBorder="1" applyAlignment="1">
      <alignment vertical="center" wrapText="1"/>
    </xf>
    <xf numFmtId="0" fontId="55" fillId="3" borderId="79" xfId="0" applyFont="1" applyFill="1" applyBorder="1" applyAlignment="1">
      <alignment vertical="center"/>
    </xf>
    <xf numFmtId="0" fontId="56" fillId="2" borderId="0" xfId="0" applyFont="1" applyFill="1" applyAlignment="1">
      <alignment vertical="center"/>
    </xf>
    <xf numFmtId="0" fontId="57" fillId="2" borderId="0" xfId="0" applyFont="1" applyFill="1" applyAlignment="1">
      <alignment horizontal="left" vertical="center"/>
    </xf>
    <xf numFmtId="0" fontId="58" fillId="4" borderId="80" xfId="0" applyFont="1" applyFill="1" applyBorder="1" applyAlignment="1">
      <alignment vertical="center"/>
    </xf>
    <xf numFmtId="0" fontId="58" fillId="4" borderId="16" xfId="0" applyFont="1" applyFill="1" applyBorder="1" applyAlignment="1">
      <alignment vertical="center"/>
    </xf>
    <xf numFmtId="0" fontId="58" fillId="4" borderId="62" xfId="0" applyFont="1" applyFill="1" applyBorder="1" applyAlignment="1">
      <alignment vertical="center"/>
    </xf>
    <xf numFmtId="0" fontId="59" fillId="2" borderId="0" xfId="0" applyFont="1" applyFill="1"/>
    <xf numFmtId="0" fontId="32" fillId="2" borderId="0" xfId="0" applyFont="1" applyFill="1" applyAlignment="1">
      <alignment horizontal="center" vertical="center"/>
    </xf>
    <xf numFmtId="169" fontId="32" fillId="2" borderId="0" xfId="0" applyNumberFormat="1" applyFont="1" applyFill="1" applyAlignment="1">
      <alignment horizontal="center" vertical="center"/>
    </xf>
    <xf numFmtId="0" fontId="32" fillId="2" borderId="0" xfId="0" applyFont="1" applyFill="1" applyAlignment="1">
      <alignment horizontal="center" vertical="center" wrapText="1"/>
    </xf>
    <xf numFmtId="0" fontId="11" fillId="0" borderId="0" xfId="0" applyFont="1" applyAlignment="1">
      <alignment horizontal="center" vertical="center" wrapText="1"/>
    </xf>
    <xf numFmtId="0" fontId="11" fillId="2" borderId="4" xfId="0" applyFont="1" applyFill="1" applyBorder="1" applyAlignment="1">
      <alignment vertical="center" wrapText="1"/>
    </xf>
    <xf numFmtId="169" fontId="60" fillId="2" borderId="26" xfId="2" applyNumberFormat="1" applyFont="1" applyFill="1" applyBorder="1" applyAlignment="1">
      <alignment vertical="center" wrapText="1"/>
    </xf>
    <xf numFmtId="169" fontId="60" fillId="2" borderId="4" xfId="2" applyNumberFormat="1" applyFont="1" applyFill="1" applyBorder="1" applyAlignment="1">
      <alignment vertical="center" wrapText="1"/>
    </xf>
    <xf numFmtId="169" fontId="60" fillId="2" borderId="5" xfId="2" applyNumberFormat="1" applyFont="1" applyFill="1" applyBorder="1" applyAlignment="1">
      <alignment vertical="center" wrapText="1"/>
    </xf>
    <xf numFmtId="169" fontId="60" fillId="2" borderId="6" xfId="2" applyNumberFormat="1" applyFont="1" applyFill="1" applyBorder="1" applyAlignment="1">
      <alignment vertical="center" wrapText="1"/>
    </xf>
    <xf numFmtId="0" fontId="59" fillId="2" borderId="4" xfId="0" applyFont="1" applyFill="1" applyBorder="1" applyAlignment="1">
      <alignment horizontal="left" vertical="center" wrapText="1" indent="3"/>
    </xf>
    <xf numFmtId="0" fontId="59" fillId="2" borderId="6" xfId="0" applyFont="1" applyFill="1" applyBorder="1" applyAlignment="1">
      <alignment horizontal="center" vertical="center" wrapText="1"/>
    </xf>
    <xf numFmtId="169" fontId="32" fillId="2" borderId="26" xfId="2" applyNumberFormat="1" applyFont="1" applyFill="1" applyBorder="1" applyAlignment="1">
      <alignment vertical="center" wrapText="1"/>
    </xf>
    <xf numFmtId="169" fontId="32" fillId="2" borderId="4" xfId="2" applyNumberFormat="1" applyFont="1" applyFill="1" applyBorder="1" applyAlignment="1">
      <alignment vertical="center" wrapText="1"/>
    </xf>
    <xf numFmtId="169" fontId="32" fillId="2" borderId="5" xfId="2" applyNumberFormat="1" applyFont="1" applyFill="1" applyBorder="1" applyAlignment="1">
      <alignment vertical="center" wrapText="1"/>
    </xf>
    <xf numFmtId="169" fontId="32" fillId="2" borderId="6" xfId="2" applyNumberFormat="1" applyFont="1" applyFill="1" applyBorder="1" applyAlignment="1">
      <alignment vertical="center" wrapText="1"/>
    </xf>
    <xf numFmtId="0" fontId="15" fillId="2" borderId="4" xfId="0" applyFont="1" applyFill="1" applyBorder="1" applyAlignment="1">
      <alignment vertical="center" wrapText="1"/>
    </xf>
    <xf numFmtId="169" fontId="60" fillId="2" borderId="4" xfId="2" applyNumberFormat="1" applyFont="1" applyFill="1" applyBorder="1" applyAlignment="1">
      <alignment vertical="center"/>
    </xf>
    <xf numFmtId="0" fontId="49" fillId="3" borderId="81" xfId="0" applyFont="1" applyFill="1" applyBorder="1" applyAlignment="1">
      <alignment horizontal="center" vertical="center" wrapText="1"/>
    </xf>
    <xf numFmtId="0" fontId="49" fillId="3" borderId="82" xfId="0" applyFont="1" applyFill="1" applyBorder="1" applyAlignment="1">
      <alignment horizontal="center" vertical="center" wrapText="1"/>
    </xf>
    <xf numFmtId="0" fontId="49" fillId="3" borderId="16" xfId="0" applyFont="1" applyFill="1" applyBorder="1" applyAlignment="1">
      <alignment horizontal="center" vertical="center" wrapText="1"/>
    </xf>
    <xf numFmtId="0" fontId="49" fillId="3" borderId="83" xfId="0" applyFont="1" applyFill="1" applyBorder="1" applyAlignment="1">
      <alignment horizontal="center" vertical="center" wrapText="1"/>
    </xf>
    <xf numFmtId="0" fontId="49" fillId="3" borderId="71"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50" fillId="3" borderId="84" xfId="0" applyFont="1" applyFill="1" applyBorder="1" applyAlignment="1">
      <alignment horizontal="center" vertical="center" wrapText="1"/>
    </xf>
    <xf numFmtId="0" fontId="50" fillId="3" borderId="64" xfId="0" applyFont="1" applyFill="1" applyBorder="1" applyAlignment="1">
      <alignment horizontal="center" vertical="center" wrapText="1"/>
    </xf>
    <xf numFmtId="0" fontId="50" fillId="3" borderId="69" xfId="0" applyFont="1" applyFill="1" applyBorder="1" applyAlignment="1">
      <alignment horizontal="center" vertical="center" wrapText="1"/>
    </xf>
    <xf numFmtId="0" fontId="22" fillId="0" borderId="0" xfId="0" applyFont="1" applyAlignment="1">
      <alignment vertical="center"/>
    </xf>
    <xf numFmtId="0" fontId="61" fillId="4" borderId="71" xfId="0" applyFont="1" applyFill="1" applyBorder="1" applyAlignment="1">
      <alignment vertical="center"/>
    </xf>
    <xf numFmtId="0" fontId="61" fillId="4" borderId="72" xfId="0" applyFont="1" applyFill="1" applyBorder="1" applyAlignment="1">
      <alignment vertical="center"/>
    </xf>
    <xf numFmtId="0" fontId="36" fillId="4" borderId="73" xfId="0" applyFont="1" applyFill="1" applyBorder="1" applyAlignment="1">
      <alignment vertical="center"/>
    </xf>
    <xf numFmtId="0" fontId="15" fillId="2" borderId="0" xfId="0" applyFont="1" applyFill="1" applyAlignment="1">
      <alignment horizontal="left" vertical="center" wrapText="1"/>
    </xf>
    <xf numFmtId="0" fontId="44" fillId="2" borderId="0" xfId="3" applyFont="1" applyFill="1" applyAlignment="1">
      <alignment horizontal="left" vertical="center" wrapText="1"/>
    </xf>
    <xf numFmtId="0" fontId="44" fillId="2" borderId="0" xfId="3" applyFont="1" applyFill="1" applyAlignment="1">
      <alignment vertical="center"/>
    </xf>
    <xf numFmtId="0" fontId="44" fillId="2" borderId="0" xfId="0" applyFont="1" applyFill="1" applyAlignment="1">
      <alignment horizontal="left" vertical="center" wrapText="1"/>
    </xf>
    <xf numFmtId="0" fontId="44" fillId="2" borderId="0" xfId="3" applyFont="1" applyFill="1" applyAlignment="1">
      <alignment vertical="center" wrapText="1"/>
    </xf>
    <xf numFmtId="169" fontId="32" fillId="2" borderId="85" xfId="2" applyNumberFormat="1" applyFont="1" applyFill="1" applyBorder="1" applyAlignment="1">
      <alignment vertical="center" wrapText="1"/>
    </xf>
    <xf numFmtId="169" fontId="32" fillId="2" borderId="38" xfId="2" applyNumberFormat="1" applyFont="1" applyFill="1" applyBorder="1" applyAlignment="1">
      <alignment vertical="center" wrapText="1"/>
    </xf>
    <xf numFmtId="169" fontId="32" fillId="2" borderId="86" xfId="2" applyNumberFormat="1" applyFont="1" applyFill="1" applyBorder="1" applyAlignment="1">
      <alignment vertical="center" wrapText="1"/>
    </xf>
    <xf numFmtId="169" fontId="32" fillId="2" borderId="36" xfId="2" applyNumberFormat="1" applyFont="1" applyFill="1" applyBorder="1" applyAlignment="1">
      <alignment vertical="center" wrapText="1"/>
    </xf>
    <xf numFmtId="0" fontId="32" fillId="2" borderId="86" xfId="0" applyFont="1" applyFill="1" applyBorder="1" applyAlignment="1">
      <alignment vertical="center" wrapText="1"/>
    </xf>
    <xf numFmtId="169" fontId="11" fillId="2" borderId="87" xfId="2" applyNumberFormat="1" applyFont="1" applyFill="1" applyBorder="1" applyAlignment="1">
      <alignment vertical="center" wrapText="1"/>
    </xf>
    <xf numFmtId="169" fontId="11" fillId="2" borderId="11" xfId="2" applyNumberFormat="1" applyFont="1" applyFill="1" applyBorder="1" applyAlignment="1">
      <alignment vertical="center" wrapText="1"/>
    </xf>
    <xf numFmtId="169" fontId="11" fillId="2" borderId="88" xfId="2" applyNumberFormat="1" applyFont="1" applyFill="1" applyBorder="1" applyAlignment="1">
      <alignment vertical="center" wrapText="1"/>
    </xf>
    <xf numFmtId="169" fontId="11" fillId="2" borderId="12" xfId="2" applyNumberFormat="1" applyFont="1" applyFill="1" applyBorder="1" applyAlignment="1">
      <alignment vertical="center" wrapText="1"/>
    </xf>
    <xf numFmtId="0" fontId="11" fillId="2" borderId="88" xfId="0" applyFont="1" applyFill="1" applyBorder="1" applyAlignment="1">
      <alignment vertical="center" wrapText="1"/>
    </xf>
    <xf numFmtId="169" fontId="11" fillId="2" borderId="89" xfId="2" applyNumberFormat="1" applyFont="1" applyFill="1" applyBorder="1" applyAlignment="1">
      <alignment vertical="center" wrapText="1"/>
    </xf>
    <xf numFmtId="169" fontId="11" fillId="2" borderId="90" xfId="2" applyNumberFormat="1" applyFont="1" applyFill="1" applyBorder="1" applyAlignment="1">
      <alignment vertical="center" wrapText="1"/>
    </xf>
    <xf numFmtId="0" fontId="11" fillId="2" borderId="90" xfId="0" applyFont="1" applyFill="1" applyBorder="1" applyAlignment="1">
      <alignment vertical="center" wrapText="1"/>
    </xf>
    <xf numFmtId="169" fontId="11" fillId="2" borderId="91" xfId="2" applyNumberFormat="1" applyFont="1" applyFill="1" applyBorder="1" applyAlignment="1">
      <alignment vertical="center" wrapText="1"/>
    </xf>
    <xf numFmtId="169" fontId="11" fillId="2" borderId="28" xfId="2" applyNumberFormat="1" applyFont="1" applyFill="1" applyBorder="1" applyAlignment="1">
      <alignment vertical="center" wrapText="1"/>
    </xf>
    <xf numFmtId="169" fontId="11" fillId="2" borderId="92" xfId="2" applyNumberFormat="1" applyFont="1" applyFill="1" applyBorder="1" applyAlignment="1">
      <alignment vertical="center" wrapText="1"/>
    </xf>
    <xf numFmtId="169" fontId="11" fillId="2" borderId="29" xfId="2" applyNumberFormat="1" applyFont="1" applyFill="1" applyBorder="1" applyAlignment="1">
      <alignment vertical="center" wrapText="1"/>
    </xf>
    <xf numFmtId="0" fontId="11" fillId="2" borderId="92" xfId="0" applyFont="1" applyFill="1" applyBorder="1" applyAlignment="1">
      <alignment vertical="center" wrapText="1"/>
    </xf>
    <xf numFmtId="0" fontId="16" fillId="3" borderId="93" xfId="0" applyFont="1" applyFill="1" applyBorder="1" applyAlignment="1">
      <alignment horizontal="left" vertical="center" wrapText="1"/>
    </xf>
    <xf numFmtId="0" fontId="16" fillId="3" borderId="94" xfId="0" applyFont="1" applyFill="1" applyBorder="1" applyAlignment="1">
      <alignment horizontal="left" vertical="center" wrapText="1"/>
    </xf>
    <xf numFmtId="0" fontId="16" fillId="3" borderId="95" xfId="0" applyFont="1" applyFill="1" applyBorder="1" applyAlignment="1">
      <alignment vertical="center" wrapText="1"/>
    </xf>
    <xf numFmtId="169" fontId="32" fillId="2" borderId="96" xfId="2" applyNumberFormat="1" applyFont="1" applyFill="1" applyBorder="1" applyAlignment="1">
      <alignment vertical="center" wrapText="1"/>
    </xf>
    <xf numFmtId="169" fontId="32" fillId="2" borderId="97" xfId="2" applyNumberFormat="1" applyFont="1" applyFill="1" applyBorder="1" applyAlignment="1">
      <alignment vertical="center" wrapText="1"/>
    </xf>
    <xf numFmtId="169" fontId="32" fillId="2" borderId="98" xfId="2" applyNumberFormat="1" applyFont="1" applyFill="1" applyBorder="1" applyAlignment="1">
      <alignment vertical="center" wrapText="1"/>
    </xf>
    <xf numFmtId="169" fontId="32" fillId="2" borderId="99" xfId="2" applyNumberFormat="1" applyFont="1" applyFill="1" applyBorder="1" applyAlignment="1">
      <alignment vertical="center" wrapText="1"/>
    </xf>
    <xf numFmtId="0" fontId="32" fillId="2" borderId="98" xfId="0" applyFont="1" applyFill="1" applyBorder="1" applyAlignment="1">
      <alignment vertical="center" wrapText="1"/>
    </xf>
    <xf numFmtId="0" fontId="15" fillId="3" borderId="93" xfId="0" applyFont="1" applyFill="1" applyBorder="1" applyAlignment="1">
      <alignment horizontal="left" vertical="center" wrapText="1"/>
    </xf>
    <xf numFmtId="0" fontId="15" fillId="3" borderId="94" xfId="0" applyFont="1" applyFill="1" applyBorder="1" applyAlignment="1">
      <alignment horizontal="left" vertical="center" wrapText="1"/>
    </xf>
    <xf numFmtId="0" fontId="16" fillId="3" borderId="95" xfId="0" applyFont="1" applyFill="1" applyBorder="1" applyAlignment="1">
      <alignment horizontal="left" vertical="center" wrapText="1"/>
    </xf>
    <xf numFmtId="0" fontId="16" fillId="3" borderId="100"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01" xfId="0" applyFont="1" applyFill="1" applyBorder="1" applyAlignment="1">
      <alignment horizontal="center" vertical="center" wrapText="1"/>
    </xf>
    <xf numFmtId="0" fontId="49" fillId="3" borderId="102" xfId="0" applyFont="1" applyFill="1" applyBorder="1" applyAlignment="1">
      <alignment vertical="center" wrapText="1"/>
    </xf>
    <xf numFmtId="0" fontId="1" fillId="3" borderId="102" xfId="0" applyFont="1" applyFill="1" applyBorder="1" applyAlignment="1">
      <alignment vertical="center" wrapText="1"/>
    </xf>
    <xf numFmtId="0" fontId="50" fillId="3" borderId="100" xfId="0" applyFont="1" applyFill="1" applyBorder="1" applyAlignment="1">
      <alignment horizontal="center" vertical="center" wrapText="1"/>
    </xf>
    <xf numFmtId="0" fontId="50" fillId="3" borderId="0" xfId="0" applyFont="1" applyFill="1" applyAlignment="1">
      <alignment horizontal="center" vertical="center" wrapText="1"/>
    </xf>
    <xf numFmtId="0" fontId="50" fillId="3" borderId="103" xfId="0" applyFont="1" applyFill="1" applyBorder="1" applyAlignment="1">
      <alignment horizontal="center" vertical="center" wrapText="1"/>
    </xf>
    <xf numFmtId="0" fontId="50" fillId="3" borderId="104" xfId="0" applyFont="1" applyFill="1" applyBorder="1" applyAlignment="1">
      <alignment horizontal="center" vertical="center" wrapText="1"/>
    </xf>
    <xf numFmtId="0" fontId="63" fillId="0" borderId="0" xfId="4" applyFont="1" applyAlignment="1">
      <alignment vertical="center"/>
    </xf>
    <xf numFmtId="0" fontId="11" fillId="0" borderId="0" xfId="0" applyFont="1" applyAlignment="1">
      <alignment vertical="center"/>
    </xf>
    <xf numFmtId="0" fontId="32" fillId="0" borderId="0" xfId="0" applyFont="1" applyAlignment="1">
      <alignment horizontal="justify" vertical="center"/>
    </xf>
    <xf numFmtId="0" fontId="32" fillId="0" borderId="0" xfId="0" applyFont="1" applyAlignment="1">
      <alignment horizontal="left" vertical="center" indent="1"/>
    </xf>
    <xf numFmtId="0" fontId="32" fillId="0" borderId="0" xfId="0" applyFont="1" applyAlignment="1">
      <alignment vertical="center"/>
    </xf>
    <xf numFmtId="0" fontId="11" fillId="0" borderId="0" xfId="0" applyFont="1" applyAlignment="1">
      <alignment horizontal="left" indent="2"/>
    </xf>
    <xf numFmtId="0" fontId="11" fillId="2" borderId="0" xfId="0" applyFont="1" applyFill="1" applyAlignment="1">
      <alignment horizontal="left" indent="2"/>
    </xf>
    <xf numFmtId="0" fontId="15" fillId="2" borderId="0" xfId="3" applyFont="1" applyFill="1" applyAlignment="1">
      <alignment vertical="center" wrapText="1"/>
    </xf>
    <xf numFmtId="0" fontId="44" fillId="2" borderId="0" xfId="3" applyFont="1" applyFill="1" applyAlignment="1">
      <alignment horizontal="left" vertical="top" wrapText="1"/>
    </xf>
    <xf numFmtId="169" fontId="32" fillId="2" borderId="1" xfId="2" applyNumberFormat="1" applyFont="1" applyFill="1" applyBorder="1" applyAlignment="1">
      <alignment vertical="center" wrapText="1"/>
    </xf>
    <xf numFmtId="169" fontId="32" fillId="2" borderId="2" xfId="2" applyNumberFormat="1" applyFont="1" applyFill="1" applyBorder="1" applyAlignment="1">
      <alignment vertical="center" wrapText="1"/>
    </xf>
    <xf numFmtId="169" fontId="32" fillId="2" borderId="105" xfId="2" applyNumberFormat="1" applyFont="1" applyFill="1" applyBorder="1" applyAlignment="1">
      <alignment vertical="center" wrapText="1"/>
    </xf>
    <xf numFmtId="169" fontId="32" fillId="2" borderId="3" xfId="2" applyNumberFormat="1" applyFont="1" applyFill="1" applyBorder="1" applyAlignment="1">
      <alignment vertical="center" wrapText="1"/>
    </xf>
    <xf numFmtId="0" fontId="32" fillId="2" borderId="1" xfId="0" applyFont="1" applyFill="1" applyBorder="1" applyAlignment="1">
      <alignment vertical="center" wrapText="1"/>
    </xf>
    <xf numFmtId="0" fontId="32" fillId="2" borderId="3" xfId="0" applyFont="1" applyFill="1" applyBorder="1" applyAlignment="1">
      <alignment horizontal="center" vertical="center" wrapText="1"/>
    </xf>
    <xf numFmtId="169" fontId="11" fillId="2" borderId="49" xfId="2" applyNumberFormat="1" applyFont="1" applyFill="1" applyBorder="1" applyAlignment="1">
      <alignment vertical="center" wrapText="1"/>
    </xf>
    <xf numFmtId="169" fontId="15" fillId="0" borderId="49" xfId="2" applyNumberFormat="1" applyFont="1" applyFill="1" applyBorder="1" applyAlignment="1">
      <alignment vertical="center" wrapText="1"/>
    </xf>
    <xf numFmtId="169" fontId="15" fillId="0" borderId="6" xfId="2" applyNumberFormat="1" applyFont="1" applyFill="1" applyBorder="1" applyAlignment="1">
      <alignment vertical="center" wrapText="1"/>
    </xf>
    <xf numFmtId="0" fontId="15" fillId="0" borderId="4" xfId="0" applyFont="1" applyBorder="1" applyAlignment="1">
      <alignment vertical="center" wrapText="1"/>
    </xf>
    <xf numFmtId="169" fontId="32" fillId="2" borderId="27" xfId="2" applyNumberFormat="1" applyFont="1" applyFill="1" applyBorder="1" applyAlignment="1">
      <alignment vertical="center" wrapText="1"/>
    </xf>
    <xf numFmtId="169" fontId="32" fillId="2" borderId="28" xfId="2" applyNumberFormat="1" applyFont="1" applyFill="1" applyBorder="1" applyAlignment="1">
      <alignment vertical="center" wrapText="1"/>
    </xf>
    <xf numFmtId="169" fontId="32" fillId="2" borderId="53" xfId="2" applyNumberFormat="1" applyFont="1" applyFill="1" applyBorder="1" applyAlignment="1">
      <alignment vertical="center" wrapText="1"/>
    </xf>
    <xf numFmtId="169" fontId="32" fillId="2" borderId="29" xfId="2" applyNumberFormat="1" applyFont="1" applyFill="1" applyBorder="1" applyAlignment="1">
      <alignment vertical="center" wrapText="1"/>
    </xf>
    <xf numFmtId="0" fontId="32" fillId="2" borderId="27" xfId="0" applyFont="1" applyFill="1" applyBorder="1" applyAlignment="1">
      <alignment vertical="center" wrapText="1"/>
    </xf>
    <xf numFmtId="0" fontId="32" fillId="2" borderId="29" xfId="0" applyFont="1" applyFill="1" applyBorder="1" applyAlignment="1">
      <alignment horizontal="center" vertical="center" wrapText="1"/>
    </xf>
    <xf numFmtId="0" fontId="49" fillId="3" borderId="10" xfId="0" applyFont="1" applyFill="1" applyBorder="1" applyAlignment="1">
      <alignment vertical="center" wrapText="1"/>
    </xf>
    <xf numFmtId="0" fontId="49" fillId="3" borderId="12" xfId="0" applyFont="1" applyFill="1" applyBorder="1" applyAlignment="1">
      <alignment vertical="center" wrapText="1"/>
    </xf>
    <xf numFmtId="0" fontId="49" fillId="3" borderId="4" xfId="0" applyFont="1" applyFill="1" applyBorder="1" applyAlignment="1">
      <alignment vertical="center" wrapText="1"/>
    </xf>
    <xf numFmtId="0" fontId="49" fillId="3" borderId="6" xfId="0" applyFont="1" applyFill="1" applyBorder="1" applyAlignment="1">
      <alignment vertical="center" wrapText="1"/>
    </xf>
    <xf numFmtId="0" fontId="1" fillId="3" borderId="6" xfId="0" applyFont="1" applyFill="1" applyBorder="1" applyAlignment="1">
      <alignment vertical="center"/>
    </xf>
    <xf numFmtId="0" fontId="50" fillId="3" borderId="106" xfId="0" applyFont="1" applyFill="1" applyBorder="1" applyAlignment="1">
      <alignment horizontal="center" vertical="center" wrapText="1"/>
    </xf>
    <xf numFmtId="0" fontId="50" fillId="3" borderId="107" xfId="0" applyFont="1" applyFill="1" applyBorder="1" applyAlignment="1">
      <alignment horizontal="center" vertical="center" wrapText="1"/>
    </xf>
    <xf numFmtId="0" fontId="50" fillId="3" borderId="108" xfId="0" applyFont="1" applyFill="1" applyBorder="1" applyAlignment="1">
      <alignment horizontal="center" vertical="center" wrapText="1"/>
    </xf>
    <xf numFmtId="0" fontId="36" fillId="4" borderId="106" xfId="0" applyFont="1" applyFill="1" applyBorder="1" applyAlignment="1">
      <alignment vertical="center" wrapText="1"/>
    </xf>
    <xf numFmtId="0" fontId="36" fillId="4" borderId="107" xfId="0" applyFont="1" applyFill="1" applyBorder="1" applyAlignment="1">
      <alignment vertical="center" wrapText="1"/>
    </xf>
    <xf numFmtId="0" fontId="36" fillId="4" borderId="107" xfId="0" applyFont="1" applyFill="1" applyBorder="1" applyAlignment="1">
      <alignment vertical="center"/>
    </xf>
    <xf numFmtId="0" fontId="36" fillId="4" borderId="108" xfId="0" applyFont="1" applyFill="1" applyBorder="1" applyAlignment="1">
      <alignment vertical="center"/>
    </xf>
    <xf numFmtId="0" fontId="44" fillId="2" borderId="0" xfId="12" quotePrefix="1" applyFont="1" applyFill="1" applyAlignment="1">
      <alignment horizontal="center" vertical="top"/>
    </xf>
    <xf numFmtId="37" fontId="65" fillId="0" borderId="0" xfId="12" applyNumberFormat="1" applyFont="1" applyAlignment="1">
      <alignment vertical="top"/>
    </xf>
    <xf numFmtId="169" fontId="65" fillId="0" borderId="0" xfId="13" applyNumberFormat="1" applyFont="1" applyFill="1" applyBorder="1" applyAlignment="1">
      <alignment horizontal="center" vertical="top"/>
    </xf>
    <xf numFmtId="0" fontId="65" fillId="0" borderId="0" xfId="12" applyFont="1" applyAlignment="1">
      <alignment vertical="top"/>
    </xf>
    <xf numFmtId="0" fontId="65" fillId="2" borderId="0" xfId="12" applyFont="1" applyFill="1" applyAlignment="1">
      <alignment vertical="top"/>
    </xf>
    <xf numFmtId="0" fontId="11" fillId="0" borderId="4" xfId="0" applyFont="1" applyBorder="1" applyAlignment="1">
      <alignment vertical="center" wrapText="1"/>
    </xf>
    <xf numFmtId="0" fontId="64" fillId="0" borderId="5" xfId="0" applyFont="1" applyBorder="1" applyAlignment="1">
      <alignment vertical="center" wrapText="1"/>
    </xf>
    <xf numFmtId="0" fontId="11" fillId="0" borderId="6" xfId="0" applyFont="1" applyBorder="1" applyAlignment="1">
      <alignment horizontal="center" vertical="center" wrapText="1"/>
    </xf>
    <xf numFmtId="169" fontId="11" fillId="0" borderId="46" xfId="2" applyNumberFormat="1" applyFont="1" applyFill="1" applyBorder="1" applyAlignment="1">
      <alignment vertical="center" wrapText="1"/>
    </xf>
    <xf numFmtId="169" fontId="11" fillId="0" borderId="5" xfId="2" applyNumberFormat="1" applyFont="1" applyFill="1" applyBorder="1" applyAlignment="1">
      <alignment vertical="center" wrapText="1"/>
    </xf>
    <xf numFmtId="169" fontId="11" fillId="0" borderId="6" xfId="2" applyNumberFormat="1" applyFont="1" applyFill="1" applyBorder="1" applyAlignment="1">
      <alignment vertical="center" wrapText="1"/>
    </xf>
    <xf numFmtId="169" fontId="11" fillId="0" borderId="26" xfId="2" applyNumberFormat="1" applyFont="1" applyFill="1" applyBorder="1" applyAlignment="1">
      <alignment vertical="center" wrapText="1"/>
    </xf>
    <xf numFmtId="0" fontId="32" fillId="3" borderId="4" xfId="0" applyFont="1" applyFill="1" applyBorder="1" applyAlignment="1">
      <alignment vertical="center" wrapText="1"/>
    </xf>
    <xf numFmtId="0" fontId="32" fillId="3" borderId="46" xfId="0" applyFont="1" applyFill="1" applyBorder="1" applyAlignment="1">
      <alignment vertical="center" wrapText="1"/>
    </xf>
    <xf numFmtId="0" fontId="32" fillId="3" borderId="5" xfId="0" applyFont="1" applyFill="1" applyBorder="1" applyAlignment="1">
      <alignment vertical="center" wrapText="1"/>
    </xf>
    <xf numFmtId="0" fontId="32" fillId="3" borderId="6" xfId="0" applyFont="1" applyFill="1" applyBorder="1" applyAlignment="1">
      <alignment vertical="center" wrapText="1"/>
    </xf>
    <xf numFmtId="0" fontId="11" fillId="0" borderId="5" xfId="0" applyFont="1" applyBorder="1" applyAlignment="1">
      <alignment vertical="center" wrapText="1"/>
    </xf>
    <xf numFmtId="0" fontId="32" fillId="3" borderId="26" xfId="0" applyFont="1" applyFill="1" applyBorder="1" applyAlignment="1">
      <alignment vertical="center" wrapText="1"/>
    </xf>
    <xf numFmtId="170" fontId="11" fillId="0" borderId="46" xfId="1" applyNumberFormat="1" applyFont="1" applyFill="1" applyBorder="1" applyAlignment="1">
      <alignment vertical="center" wrapText="1"/>
    </xf>
    <xf numFmtId="170" fontId="11" fillId="0" borderId="5" xfId="1" applyNumberFormat="1" applyFont="1" applyFill="1" applyBorder="1" applyAlignment="1">
      <alignment vertical="center" wrapText="1"/>
    </xf>
    <xf numFmtId="170" fontId="11" fillId="0" borderId="6" xfId="1" applyNumberFormat="1" applyFont="1" applyFill="1" applyBorder="1" applyAlignment="1">
      <alignment vertical="center" wrapText="1"/>
    </xf>
    <xf numFmtId="170" fontId="11" fillId="0" borderId="26" xfId="1" applyNumberFormat="1" applyFont="1" applyFill="1" applyBorder="1" applyAlignment="1">
      <alignment vertical="center" wrapText="1"/>
    </xf>
    <xf numFmtId="0" fontId="11" fillId="0" borderId="5" xfId="0" applyFont="1" applyBorder="1" applyAlignment="1">
      <alignment horizontal="left" vertical="center" wrapText="1" indent="1"/>
    </xf>
    <xf numFmtId="0" fontId="32" fillId="3" borderId="46"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0" borderId="5" xfId="0" applyFont="1" applyBorder="1" applyAlignment="1">
      <alignment vertical="center" wrapText="1"/>
    </xf>
    <xf numFmtId="0" fontId="11" fillId="0" borderId="5" xfId="0" applyFont="1" applyBorder="1"/>
    <xf numFmtId="0" fontId="11" fillId="0" borderId="5" xfId="0" applyFont="1" applyBorder="1" applyAlignment="1">
      <alignment wrapText="1"/>
    </xf>
    <xf numFmtId="0" fontId="32" fillId="2" borderId="5" xfId="0" applyFont="1" applyFill="1" applyBorder="1" applyAlignment="1">
      <alignment vertical="center" wrapText="1"/>
    </xf>
    <xf numFmtId="0" fontId="64" fillId="0" borderId="4" xfId="0" applyFont="1" applyBorder="1" applyAlignment="1">
      <alignment vertical="center" wrapText="1"/>
    </xf>
    <xf numFmtId="3" fontId="66" fillId="0" borderId="4" xfId="10" applyNumberFormat="1" applyFont="1" applyBorder="1" applyAlignment="1">
      <alignment horizontal="center" vertical="center"/>
    </xf>
    <xf numFmtId="0" fontId="64" fillId="0" borderId="4" xfId="0" applyFont="1" applyBorder="1" applyAlignment="1">
      <alignment horizontal="center" vertical="center" wrapText="1"/>
    </xf>
    <xf numFmtId="0" fontId="64" fillId="0" borderId="5" xfId="0" applyFont="1" applyBorder="1" applyAlignment="1">
      <alignment horizontal="left" vertical="center" wrapText="1" indent="2"/>
    </xf>
    <xf numFmtId="0" fontId="64" fillId="0" borderId="6" xfId="0" applyFont="1" applyBorder="1" applyAlignment="1">
      <alignment horizontal="center" vertical="center" wrapText="1"/>
    </xf>
    <xf numFmtId="0" fontId="11" fillId="0" borderId="5" xfId="0" applyFont="1" applyBorder="1" applyAlignment="1">
      <alignment vertical="top" wrapText="1"/>
    </xf>
    <xf numFmtId="0" fontId="11" fillId="0" borderId="6" xfId="0" applyFont="1" applyBorder="1" applyAlignment="1">
      <alignment horizontal="center" vertical="center"/>
    </xf>
    <xf numFmtId="0" fontId="11" fillId="0" borderId="5" xfId="0" applyFont="1" applyBorder="1" applyAlignment="1">
      <alignment horizontal="left" vertical="center" wrapText="1" indent="2"/>
    </xf>
    <xf numFmtId="3" fontId="45" fillId="0" borderId="4" xfId="10" applyNumberFormat="1" applyFont="1" applyBorder="1" applyAlignment="1">
      <alignment horizontal="center" vertical="center"/>
    </xf>
    <xf numFmtId="3" fontId="66" fillId="3" borderId="4" xfId="10" applyNumberFormat="1" applyFont="1" applyFill="1" applyBorder="1" applyAlignment="1">
      <alignment horizontal="center" vertical="center"/>
    </xf>
    <xf numFmtId="169" fontId="11" fillId="3" borderId="46" xfId="2" applyNumberFormat="1" applyFont="1" applyFill="1" applyBorder="1" applyAlignment="1">
      <alignment vertical="center" wrapText="1"/>
    </xf>
    <xf numFmtId="169" fontId="11" fillId="3" borderId="5" xfId="2" applyNumberFormat="1" applyFont="1" applyFill="1" applyBorder="1" applyAlignment="1">
      <alignment vertical="center" wrapText="1"/>
    </xf>
    <xf numFmtId="169" fontId="11" fillId="3" borderId="6" xfId="2" applyNumberFormat="1" applyFont="1" applyFill="1" applyBorder="1" applyAlignment="1">
      <alignment vertical="center" wrapText="1"/>
    </xf>
    <xf numFmtId="169" fontId="11" fillId="3" borderId="26" xfId="2" applyNumberFormat="1" applyFont="1" applyFill="1" applyBorder="1" applyAlignment="1">
      <alignment vertical="center" wrapText="1"/>
    </xf>
    <xf numFmtId="3" fontId="66" fillId="2" borderId="4" xfId="10" applyNumberFormat="1" applyFont="1" applyFill="1" applyBorder="1" applyAlignment="1">
      <alignment horizontal="center" vertical="center"/>
    </xf>
    <xf numFmtId="0" fontId="64" fillId="2" borderId="4" xfId="0" applyFont="1" applyFill="1" applyBorder="1" applyAlignment="1">
      <alignment horizontal="center" vertical="center" wrapText="1"/>
    </xf>
    <xf numFmtId="0" fontId="11" fillId="2" borderId="5" xfId="0" applyFont="1" applyFill="1" applyBorder="1" applyAlignment="1">
      <alignment vertical="center" wrapText="1"/>
    </xf>
    <xf numFmtId="37" fontId="11" fillId="0" borderId="46" xfId="0" applyNumberFormat="1" applyFont="1" applyBorder="1" applyAlignment="1">
      <alignment vertical="center" wrapText="1"/>
    </xf>
    <xf numFmtId="37" fontId="11" fillId="0" borderId="5" xfId="0" applyNumberFormat="1" applyFont="1" applyBorder="1" applyAlignment="1">
      <alignment vertical="center" wrapText="1"/>
    </xf>
    <xf numFmtId="37" fontId="11" fillId="0" borderId="6" xfId="0" applyNumberFormat="1" applyFont="1" applyBorder="1" applyAlignment="1">
      <alignment vertical="center" wrapText="1"/>
    </xf>
    <xf numFmtId="37" fontId="11" fillId="0" borderId="26" xfId="0" applyNumberFormat="1" applyFont="1" applyBorder="1" applyAlignment="1">
      <alignment vertical="center" wrapText="1"/>
    </xf>
    <xf numFmtId="169" fontId="0" fillId="2" borderId="0" xfId="2" applyNumberFormat="1" applyFont="1" applyFill="1" applyBorder="1" applyAlignment="1">
      <alignment vertical="center" wrapText="1"/>
    </xf>
    <xf numFmtId="0" fontId="16" fillId="3" borderId="7" xfId="0" applyFont="1" applyFill="1" applyBorder="1" applyAlignment="1">
      <alignment vertical="center" wrapText="1"/>
    </xf>
    <xf numFmtId="0" fontId="16" fillId="3" borderId="109" xfId="0" applyFont="1" applyFill="1" applyBorder="1" applyAlignment="1">
      <alignment vertical="center" wrapText="1"/>
    </xf>
    <xf numFmtId="0" fontId="16" fillId="3" borderId="8" xfId="0" applyFont="1" applyFill="1" applyBorder="1" applyAlignment="1">
      <alignment vertical="center" wrapText="1"/>
    </xf>
    <xf numFmtId="0" fontId="16" fillId="3" borderId="9" xfId="0" applyFont="1" applyFill="1" applyBorder="1" applyAlignment="1">
      <alignment vertical="center" wrapText="1"/>
    </xf>
    <xf numFmtId="0" fontId="16" fillId="3" borderId="110" xfId="0" applyFont="1" applyFill="1" applyBorder="1" applyAlignment="1">
      <alignment vertical="center" wrapText="1"/>
    </xf>
    <xf numFmtId="0" fontId="17" fillId="3" borderId="8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61" fillId="4" borderId="32" xfId="0" applyFont="1" applyFill="1" applyBorder="1" applyAlignment="1">
      <alignment vertical="center"/>
    </xf>
    <xf numFmtId="0" fontId="61" fillId="4" borderId="33" xfId="0" applyFont="1" applyFill="1" applyBorder="1" applyAlignment="1">
      <alignment vertical="center"/>
    </xf>
    <xf numFmtId="0" fontId="36" fillId="4" borderId="111" xfId="0" applyFont="1" applyFill="1" applyBorder="1" applyAlignment="1">
      <alignment vertical="center"/>
    </xf>
    <xf numFmtId="0" fontId="67" fillId="2" borderId="0" xfId="0" applyFont="1" applyFill="1" applyAlignment="1">
      <alignment horizontal="justify" vertical="center"/>
    </xf>
    <xf numFmtId="0" fontId="67" fillId="2" borderId="0" xfId="0" applyFont="1" applyFill="1" applyAlignment="1">
      <alignment horizontal="left" vertical="center" indent="4"/>
    </xf>
    <xf numFmtId="0" fontId="71" fillId="2" borderId="0" xfId="0" applyFont="1" applyFill="1" applyAlignment="1">
      <alignment horizontal="justify" vertical="center"/>
    </xf>
    <xf numFmtId="0" fontId="72" fillId="2" borderId="0" xfId="0" applyFont="1" applyFill="1" applyAlignment="1">
      <alignment horizontal="justify" vertical="center"/>
    </xf>
    <xf numFmtId="0" fontId="73" fillId="2" borderId="0" xfId="0" applyFont="1" applyFill="1" applyAlignment="1">
      <alignment vertical="center"/>
    </xf>
    <xf numFmtId="0" fontId="0" fillId="2" borderId="0" xfId="0" applyFill="1" applyAlignment="1">
      <alignment horizontal="left" indent="2"/>
    </xf>
    <xf numFmtId="169" fontId="0" fillId="2" borderId="0" xfId="0" applyNumberFormat="1" applyFill="1"/>
    <xf numFmtId="0" fontId="74" fillId="2" borderId="0" xfId="14" applyFont="1" applyFill="1" applyAlignment="1">
      <alignment vertical="center" wrapText="1"/>
    </xf>
    <xf numFmtId="0" fontId="74" fillId="2" borderId="0" xfId="14" applyFont="1" applyFill="1" applyAlignment="1">
      <alignment vertical="center"/>
    </xf>
    <xf numFmtId="0" fontId="32" fillId="2" borderId="112" xfId="0" applyFont="1" applyFill="1" applyBorder="1" applyAlignment="1">
      <alignment vertical="center" wrapText="1"/>
    </xf>
    <xf numFmtId="169" fontId="32" fillId="2" borderId="33" xfId="2" applyNumberFormat="1" applyFont="1" applyFill="1" applyBorder="1" applyAlignment="1">
      <alignment vertical="center" wrapText="1"/>
    </xf>
    <xf numFmtId="0" fontId="32" fillId="2" borderId="111" xfId="0" applyFont="1" applyFill="1" applyBorder="1" applyAlignment="1">
      <alignment vertical="center" wrapText="1"/>
    </xf>
    <xf numFmtId="0" fontId="11" fillId="2" borderId="46" xfId="0" applyFont="1" applyFill="1" applyBorder="1" applyAlignment="1">
      <alignment horizontal="center" vertical="center" wrapText="1"/>
    </xf>
    <xf numFmtId="0" fontId="11" fillId="2" borderId="49" xfId="0" applyFont="1" applyFill="1" applyBorder="1" applyAlignment="1">
      <alignment horizontal="left" vertical="center" wrapText="1"/>
    </xf>
    <xf numFmtId="0" fontId="64" fillId="3" borderId="46" xfId="0" applyFont="1" applyFill="1" applyBorder="1" applyAlignment="1">
      <alignment horizontal="center" vertical="center" wrapText="1"/>
    </xf>
    <xf numFmtId="169" fontId="64" fillId="3" borderId="5" xfId="2" applyNumberFormat="1" applyFont="1" applyFill="1" applyBorder="1" applyAlignment="1">
      <alignment vertical="center" wrapText="1"/>
    </xf>
    <xf numFmtId="0" fontId="45" fillId="3" borderId="49" xfId="14" quotePrefix="1" applyFont="1" applyFill="1" applyBorder="1" applyAlignment="1" applyProtection="1">
      <alignment horizontal="left" vertical="center" indent="3"/>
      <protection locked="0"/>
    </xf>
    <xf numFmtId="0" fontId="15" fillId="2" borderId="49" xfId="14" applyFont="1" applyFill="1" applyBorder="1" applyAlignment="1"/>
    <xf numFmtId="169" fontId="64" fillId="3" borderId="5" xfId="0" applyNumberFormat="1" applyFont="1" applyFill="1" applyBorder="1" applyAlignment="1">
      <alignment vertical="center" wrapText="1"/>
    </xf>
    <xf numFmtId="0" fontId="64" fillId="3" borderId="49" xfId="0" quotePrefix="1" applyFont="1" applyFill="1" applyBorder="1" applyAlignment="1">
      <alignment horizontal="left" vertical="center" wrapText="1" indent="3"/>
    </xf>
    <xf numFmtId="0" fontId="45" fillId="3" borderId="49" xfId="14" quotePrefix="1" applyFont="1" applyFill="1" applyBorder="1" applyAlignment="1" applyProtection="1">
      <alignment horizontal="left" vertical="center" indent="5"/>
      <protection locked="0"/>
    </xf>
    <xf numFmtId="0" fontId="11" fillId="2" borderId="46" xfId="0" applyFont="1" applyFill="1" applyBorder="1" applyAlignment="1">
      <alignment vertical="center" wrapText="1"/>
    </xf>
    <xf numFmtId="169" fontId="11" fillId="2" borderId="5" xfId="0" applyNumberFormat="1" applyFont="1" applyFill="1" applyBorder="1" applyAlignment="1">
      <alignment vertical="center" wrapText="1"/>
    </xf>
    <xf numFmtId="0" fontId="32" fillId="2" borderId="113" xfId="0" applyFont="1" applyFill="1" applyBorder="1" applyAlignment="1">
      <alignment vertical="center" wrapText="1"/>
    </xf>
    <xf numFmtId="169" fontId="32" fillId="2" borderId="107" xfId="2" applyNumberFormat="1" applyFont="1" applyFill="1" applyBorder="1" applyAlignment="1">
      <alignment vertical="center" wrapText="1"/>
    </xf>
    <xf numFmtId="0" fontId="32" fillId="2" borderId="114" xfId="0" applyFont="1" applyFill="1" applyBorder="1" applyAlignment="1">
      <alignment vertical="center" wrapText="1"/>
    </xf>
    <xf numFmtId="0" fontId="11" fillId="2" borderId="42" xfId="0" applyFont="1" applyFill="1" applyBorder="1" applyAlignment="1">
      <alignment horizontal="center" vertical="center" wrapText="1"/>
    </xf>
    <xf numFmtId="169" fontId="11" fillId="2" borderId="18" xfId="2" applyNumberFormat="1" applyFont="1" applyFill="1" applyBorder="1" applyAlignment="1">
      <alignment vertical="center" wrapText="1"/>
    </xf>
    <xf numFmtId="0" fontId="11" fillId="2" borderId="45" xfId="0" applyFont="1" applyFill="1" applyBorder="1" applyAlignment="1">
      <alignment horizontal="left" vertical="center" wrapText="1"/>
    </xf>
    <xf numFmtId="0" fontId="45" fillId="3" borderId="49" xfId="14" quotePrefix="1" applyFont="1" applyFill="1" applyBorder="1" applyAlignment="1" applyProtection="1">
      <alignment horizontal="left" vertical="center" wrapText="1" indent="6"/>
      <protection locked="0"/>
    </xf>
    <xf numFmtId="0" fontId="45" fillId="3" borderId="49" xfId="14" quotePrefix="1" applyFont="1" applyFill="1" applyBorder="1" applyAlignment="1" applyProtection="1">
      <alignment horizontal="left" vertical="center" wrapText="1" indent="4"/>
      <protection locked="0"/>
    </xf>
    <xf numFmtId="0" fontId="11" fillId="2" borderId="49" xfId="0" applyFont="1" applyFill="1" applyBorder="1" applyAlignment="1">
      <alignment horizontal="left" vertical="center" wrapText="1" indent="1"/>
    </xf>
    <xf numFmtId="0" fontId="64" fillId="3" borderId="50" xfId="0" applyFont="1" applyFill="1" applyBorder="1" applyAlignment="1">
      <alignment vertical="center"/>
    </xf>
    <xf numFmtId="0" fontId="64" fillId="3" borderId="42" xfId="0" applyFont="1" applyFill="1" applyBorder="1" applyAlignment="1">
      <alignment horizontal="center" vertical="center"/>
    </xf>
    <xf numFmtId="0" fontId="45" fillId="3" borderId="49" xfId="14" quotePrefix="1" applyFont="1" applyFill="1" applyBorder="1" applyAlignment="1" applyProtection="1">
      <alignment horizontal="left" vertical="center" indent="4"/>
      <protection locked="0"/>
    </xf>
    <xf numFmtId="0" fontId="64" fillId="3" borderId="46" xfId="0" applyFont="1" applyFill="1" applyBorder="1" applyAlignment="1">
      <alignment vertical="center" wrapText="1"/>
    </xf>
    <xf numFmtId="0" fontId="32" fillId="2" borderId="49" xfId="0" applyFont="1" applyFill="1" applyBorder="1" applyAlignment="1">
      <alignment horizontal="left" vertical="center" wrapText="1"/>
    </xf>
    <xf numFmtId="0" fontId="11" fillId="2" borderId="49" xfId="0" applyFont="1" applyFill="1" applyBorder="1" applyAlignment="1">
      <alignment horizontal="left" vertical="top" wrapText="1"/>
    </xf>
    <xf numFmtId="0" fontId="15" fillId="2" borderId="49" xfId="14" applyFont="1" applyFill="1" applyBorder="1" applyAlignment="1">
      <alignment horizontal="left" indent="1"/>
    </xf>
    <xf numFmtId="0" fontId="15" fillId="2" borderId="49" xfId="14" applyFont="1" applyFill="1" applyBorder="1" applyAlignment="1">
      <alignment horizontal="left" vertical="center" indent="1"/>
    </xf>
    <xf numFmtId="0" fontId="11" fillId="2" borderId="113" xfId="0" applyFont="1" applyFill="1" applyBorder="1" applyAlignment="1">
      <alignment vertical="center" wrapText="1"/>
    </xf>
    <xf numFmtId="169" fontId="32" fillId="2" borderId="106" xfId="2" applyNumberFormat="1" applyFont="1" applyFill="1" applyBorder="1" applyAlignment="1">
      <alignment vertical="center" wrapText="1"/>
    </xf>
    <xf numFmtId="169" fontId="32" fillId="2" borderId="108" xfId="2" applyNumberFormat="1" applyFont="1" applyFill="1" applyBorder="1" applyAlignment="1">
      <alignment vertical="center" wrapText="1"/>
    </xf>
    <xf numFmtId="0" fontId="16" fillId="2" borderId="114" xfId="0" applyFont="1" applyFill="1" applyBorder="1" applyAlignment="1">
      <alignment vertical="center" wrapText="1"/>
    </xf>
    <xf numFmtId="0" fontId="11" fillId="2" borderId="42" xfId="0" applyFont="1" applyFill="1" applyBorder="1" applyAlignment="1">
      <alignment vertical="center" wrapText="1"/>
    </xf>
    <xf numFmtId="169" fontId="11" fillId="2" borderId="17" xfId="2" applyNumberFormat="1" applyFont="1" applyFill="1" applyBorder="1" applyAlignment="1">
      <alignment vertical="center" wrapText="1"/>
    </xf>
    <xf numFmtId="169" fontId="11" fillId="2" borderId="19" xfId="2" applyNumberFormat="1" applyFont="1" applyFill="1" applyBorder="1" applyAlignment="1">
      <alignment vertical="center" wrapText="1"/>
    </xf>
    <xf numFmtId="0" fontId="15" fillId="2" borderId="45" xfId="0" applyFont="1" applyFill="1" applyBorder="1" applyAlignment="1">
      <alignment vertical="center" wrapText="1"/>
    </xf>
    <xf numFmtId="169" fontId="64" fillId="3" borderId="4" xfId="2" applyNumberFormat="1" applyFont="1" applyFill="1" applyBorder="1" applyAlignment="1">
      <alignment vertical="center" wrapText="1"/>
    </xf>
    <xf numFmtId="169" fontId="64" fillId="3" borderId="6" xfId="2" applyNumberFormat="1" applyFont="1" applyFill="1" applyBorder="1" applyAlignment="1">
      <alignment vertical="center" wrapText="1"/>
    </xf>
    <xf numFmtId="0" fontId="45" fillId="3" borderId="49" xfId="14" quotePrefix="1" applyFont="1" applyFill="1" applyBorder="1" applyAlignment="1" applyProtection="1">
      <alignment horizontal="left" indent="3"/>
      <protection locked="0"/>
    </xf>
    <xf numFmtId="0" fontId="45" fillId="3" borderId="49" xfId="14" quotePrefix="1" applyFont="1" applyFill="1" applyBorder="1" applyAlignment="1" applyProtection="1">
      <alignment horizontal="left" wrapText="1" indent="3"/>
      <protection locked="0"/>
    </xf>
    <xf numFmtId="0" fontId="45" fillId="3" borderId="49" xfId="14" quotePrefix="1" applyFont="1" applyFill="1" applyBorder="1" applyAlignment="1" applyProtection="1">
      <alignment horizontal="left" vertical="center" wrapText="1" indent="3"/>
      <protection locked="0"/>
    </xf>
    <xf numFmtId="0" fontId="45" fillId="5" borderId="49" xfId="14" quotePrefix="1" applyFont="1" applyFill="1" applyBorder="1" applyAlignment="1" applyProtection="1">
      <alignment horizontal="left" wrapText="1" indent="3"/>
      <protection locked="0"/>
    </xf>
    <xf numFmtId="0" fontId="15" fillId="2" borderId="49" xfId="14" quotePrefix="1" applyFont="1" applyFill="1" applyBorder="1" applyAlignment="1" applyProtection="1">
      <alignment vertical="center" wrapText="1"/>
      <protection locked="0"/>
    </xf>
    <xf numFmtId="0" fontId="16" fillId="2" borderId="49" xfId="14" quotePrefix="1" applyFont="1" applyFill="1" applyBorder="1" applyAlignment="1" applyProtection="1">
      <alignment vertical="center" wrapText="1"/>
      <protection locked="0"/>
    </xf>
    <xf numFmtId="0" fontId="32" fillId="2" borderId="49" xfId="0" applyFont="1" applyFill="1" applyBorder="1" applyAlignment="1">
      <alignment horizontal="left" vertical="top" wrapText="1"/>
    </xf>
    <xf numFmtId="0" fontId="64" fillId="3" borderId="49" xfId="0" applyFont="1" applyFill="1" applyBorder="1" applyAlignment="1">
      <alignment horizontal="left" vertical="top" wrapText="1"/>
    </xf>
    <xf numFmtId="0" fontId="16" fillId="6" borderId="46" xfId="0" applyFont="1" applyFill="1" applyBorder="1" applyAlignment="1">
      <alignment vertical="center" wrapText="1"/>
    </xf>
    <xf numFmtId="0" fontId="16" fillId="6" borderId="4" xfId="0" applyFont="1" applyFill="1" applyBorder="1" applyAlignment="1">
      <alignment vertical="center" wrapText="1"/>
    </xf>
    <xf numFmtId="0" fontId="16" fillId="6" borderId="6" xfId="0" applyFont="1" applyFill="1" applyBorder="1" applyAlignment="1">
      <alignment vertical="center" wrapText="1"/>
    </xf>
    <xf numFmtId="0" fontId="16" fillId="6" borderId="49" xfId="0" applyFont="1" applyFill="1" applyBorder="1" applyAlignment="1">
      <alignment vertical="center" wrapText="1"/>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6" fillId="3" borderId="68" xfId="0" applyFont="1" applyFill="1" applyBorder="1" applyAlignment="1">
      <alignment horizontal="center" vertical="center" wrapText="1"/>
    </xf>
    <xf numFmtId="0" fontId="16" fillId="3" borderId="69" xfId="0" applyFont="1" applyFill="1" applyBorder="1" applyAlignment="1">
      <alignment horizontal="center" vertical="center" wrapText="1"/>
    </xf>
    <xf numFmtId="0" fontId="70" fillId="3" borderId="63" xfId="0" applyFont="1" applyFill="1" applyBorder="1" applyAlignment="1">
      <alignment horizontal="center" vertical="center" wrapText="1"/>
    </xf>
    <xf numFmtId="0" fontId="70" fillId="3" borderId="68" xfId="0" applyFont="1" applyFill="1" applyBorder="1" applyAlignment="1">
      <alignment horizontal="center" vertical="center" wrapText="1"/>
    </xf>
    <xf numFmtId="0" fontId="70" fillId="3" borderId="69" xfId="0" applyFont="1" applyFill="1" applyBorder="1" applyAlignment="1">
      <alignment horizontal="center" vertical="center" wrapText="1"/>
    </xf>
    <xf numFmtId="0" fontId="61" fillId="4" borderId="80" xfId="0" applyFont="1" applyFill="1" applyBorder="1" applyAlignment="1">
      <alignment vertical="center"/>
    </xf>
    <xf numFmtId="0" fontId="61" fillId="4" borderId="16" xfId="0" applyFont="1" applyFill="1" applyBorder="1" applyAlignment="1">
      <alignment vertical="center"/>
    </xf>
    <xf numFmtId="0" fontId="36" fillId="4" borderId="62" xfId="0" applyFont="1" applyFill="1" applyBorder="1" applyAlignment="1">
      <alignment vertical="center"/>
    </xf>
    <xf numFmtId="0" fontId="0" fillId="2" borderId="0" xfId="0" applyFill="1" applyAlignment="1">
      <alignment vertical="center" wrapText="1"/>
    </xf>
    <xf numFmtId="0" fontId="67" fillId="2" borderId="0" xfId="0" applyFont="1" applyFill="1" applyAlignment="1">
      <alignment horizontal="left" vertical="top" wrapText="1"/>
    </xf>
    <xf numFmtId="10" fontId="11" fillId="2" borderId="0" xfId="1" applyNumberFormat="1" applyFont="1" applyFill="1" applyBorder="1" applyAlignment="1">
      <alignment vertical="center" wrapText="1"/>
    </xf>
    <xf numFmtId="0" fontId="11" fillId="2" borderId="0" xfId="0" applyFont="1" applyFill="1" applyAlignment="1">
      <alignment horizontal="left" vertical="center"/>
    </xf>
    <xf numFmtId="170" fontId="11" fillId="2" borderId="1" xfId="1" applyNumberFormat="1" applyFont="1" applyFill="1" applyBorder="1" applyAlignment="1">
      <alignment vertical="center" wrapText="1"/>
    </xf>
    <xf numFmtId="170" fontId="11" fillId="2" borderId="2" xfId="1" applyNumberFormat="1" applyFont="1" applyFill="1" applyBorder="1" applyAlignment="1">
      <alignment vertical="center" wrapText="1"/>
    </xf>
    <xf numFmtId="170" fontId="11" fillId="2" borderId="25" xfId="1" applyNumberFormat="1" applyFont="1" applyFill="1" applyBorder="1" applyAlignment="1">
      <alignment vertical="center" wrapText="1"/>
    </xf>
    <xf numFmtId="0" fontId="11" fillId="2" borderId="2" xfId="0" applyFont="1" applyFill="1" applyBorder="1" applyAlignment="1">
      <alignment horizontal="left" vertical="top" wrapText="1"/>
    </xf>
    <xf numFmtId="10" fontId="11" fillId="2" borderId="4" xfId="1" applyNumberFormat="1" applyFont="1" applyFill="1" applyBorder="1" applyAlignment="1">
      <alignment horizontal="right" vertical="center" wrapText="1"/>
    </xf>
    <xf numFmtId="10" fontId="11" fillId="2" borderId="5" xfId="1" applyNumberFormat="1" applyFont="1" applyFill="1" applyBorder="1" applyAlignment="1">
      <alignment horizontal="right" vertical="center" wrapText="1"/>
    </xf>
    <xf numFmtId="169" fontId="11" fillId="6" borderId="4" xfId="2" applyNumberFormat="1" applyFont="1" applyFill="1" applyBorder="1" applyAlignment="1">
      <alignment vertical="center" wrapText="1"/>
    </xf>
    <xf numFmtId="169" fontId="11" fillId="6" borderId="5" xfId="2" applyNumberFormat="1" applyFont="1" applyFill="1" applyBorder="1" applyAlignment="1">
      <alignment vertical="center" wrapText="1"/>
    </xf>
    <xf numFmtId="169" fontId="11" fillId="6" borderId="26" xfId="2" applyNumberFormat="1" applyFont="1" applyFill="1" applyBorder="1" applyAlignment="1">
      <alignment vertical="center" wrapText="1"/>
    </xf>
    <xf numFmtId="169" fontId="32" fillId="6" borderId="5" xfId="2" applyNumberFormat="1" applyFont="1" applyFill="1" applyBorder="1" applyAlignment="1">
      <alignment horizontal="left" vertical="center" wrapText="1"/>
    </xf>
    <xf numFmtId="0" fontId="11" fillId="6" borderId="6" xfId="0" applyFont="1" applyFill="1" applyBorder="1" applyAlignment="1">
      <alignment horizontal="center" vertical="center" wrapText="1"/>
    </xf>
    <xf numFmtId="169" fontId="11" fillId="2" borderId="5" xfId="2" applyNumberFormat="1" applyFont="1" applyFill="1" applyBorder="1" applyAlignment="1">
      <alignment horizontal="left" vertical="top" wrapText="1"/>
    </xf>
    <xf numFmtId="169" fontId="11" fillId="2" borderId="4" xfId="2" applyNumberFormat="1" applyFont="1" applyFill="1" applyBorder="1" applyAlignment="1">
      <alignment horizontal="right" wrapText="1"/>
    </xf>
    <xf numFmtId="169" fontId="11" fillId="2" borderId="5" xfId="2" applyNumberFormat="1" applyFont="1" applyFill="1" applyBorder="1" applyAlignment="1">
      <alignment horizontal="right" wrapText="1"/>
    </xf>
    <xf numFmtId="169" fontId="11" fillId="2" borderId="5" xfId="2" applyNumberFormat="1" applyFont="1" applyFill="1" applyBorder="1" applyAlignment="1">
      <alignment vertical="top" wrapText="1"/>
    </xf>
    <xf numFmtId="169" fontId="32" fillId="6" borderId="5" xfId="2" applyNumberFormat="1" applyFont="1" applyFill="1" applyBorder="1" applyAlignment="1">
      <alignment horizontal="left" vertical="top" wrapText="1"/>
    </xf>
    <xf numFmtId="169" fontId="32" fillId="6" borderId="4" xfId="2" applyNumberFormat="1" applyFont="1" applyFill="1" applyBorder="1" applyAlignment="1">
      <alignment vertical="top" wrapText="1"/>
    </xf>
    <xf numFmtId="169" fontId="32" fillId="6" borderId="5" xfId="2" applyNumberFormat="1" applyFont="1" applyFill="1" applyBorder="1" applyAlignment="1">
      <alignment vertical="top" wrapText="1"/>
    </xf>
    <xf numFmtId="169" fontId="32" fillId="6" borderId="26" xfId="2" applyNumberFormat="1" applyFont="1" applyFill="1" applyBorder="1" applyAlignment="1">
      <alignment vertical="top" wrapText="1"/>
    </xf>
    <xf numFmtId="0" fontId="32" fillId="6" borderId="4" xfId="0" applyFont="1" applyFill="1" applyBorder="1" applyAlignment="1">
      <alignment vertical="top" wrapText="1"/>
    </xf>
    <xf numFmtId="0" fontId="32" fillId="6" borderId="5" xfId="0" applyFont="1" applyFill="1" applyBorder="1" applyAlignment="1">
      <alignment vertical="top" wrapText="1"/>
    </xf>
    <xf numFmtId="0" fontId="32" fillId="6" borderId="26" xfId="0" applyFont="1" applyFill="1" applyBorder="1" applyAlignment="1">
      <alignment vertical="top" wrapText="1"/>
    </xf>
    <xf numFmtId="0" fontId="11" fillId="6" borderId="6" xfId="0" applyFont="1" applyFill="1" applyBorder="1" applyAlignment="1">
      <alignment vertical="center" wrapText="1"/>
    </xf>
    <xf numFmtId="0" fontId="49" fillId="3" borderId="30" xfId="0" applyFont="1" applyFill="1" applyBorder="1" applyAlignment="1">
      <alignment horizontal="center" vertical="center" wrapText="1"/>
    </xf>
    <xf numFmtId="0" fontId="36" fillId="4" borderId="32" xfId="0" applyFont="1" applyFill="1" applyBorder="1" applyAlignment="1">
      <alignment vertical="center"/>
    </xf>
    <xf numFmtId="0" fontId="36" fillId="4" borderId="33" xfId="0" applyFont="1" applyFill="1" applyBorder="1" applyAlignment="1">
      <alignment vertical="center"/>
    </xf>
    <xf numFmtId="0" fontId="36" fillId="4" borderId="34" xfId="0" applyFont="1" applyFill="1" applyBorder="1" applyAlignment="1">
      <alignment vertical="center"/>
    </xf>
    <xf numFmtId="169" fontId="11" fillId="2" borderId="1" xfId="2" applyNumberFormat="1" applyFont="1" applyFill="1" applyBorder="1" applyAlignment="1">
      <alignment vertical="center" wrapText="1"/>
    </xf>
    <xf numFmtId="169" fontId="11" fillId="2" borderId="2" xfId="2" applyNumberFormat="1" applyFont="1" applyFill="1" applyBorder="1" applyAlignment="1">
      <alignment vertical="center" wrapText="1"/>
    </xf>
    <xf numFmtId="169" fontId="32" fillId="2" borderId="4" xfId="2" applyNumberFormat="1" applyFont="1" applyFill="1" applyBorder="1" applyAlignment="1">
      <alignment horizontal="center" vertical="center" wrapText="1"/>
    </xf>
    <xf numFmtId="49" fontId="32" fillId="2" borderId="5" xfId="2" applyNumberFormat="1" applyFont="1" applyFill="1" applyBorder="1" applyAlignment="1">
      <alignment horizontal="center" vertical="center" wrapText="1"/>
    </xf>
    <xf numFmtId="169" fontId="32" fillId="2" borderId="5" xfId="2" applyNumberFormat="1" applyFont="1" applyFill="1" applyBorder="1" applyAlignment="1">
      <alignment horizontal="center" vertical="center" wrapText="1"/>
    </xf>
    <xf numFmtId="0" fontId="32" fillId="2" borderId="6" xfId="0" applyFont="1" applyFill="1" applyBorder="1" applyAlignment="1">
      <alignment horizontal="center" vertical="center" wrapText="1"/>
    </xf>
    <xf numFmtId="0" fontId="75" fillId="2" borderId="13" xfId="0" applyFont="1" applyFill="1" applyBorder="1" applyAlignment="1">
      <alignment horizontal="center" vertical="center" wrapText="1"/>
    </xf>
    <xf numFmtId="0" fontId="75" fillId="2" borderId="14" xfId="0" applyFont="1" applyFill="1" applyBorder="1" applyAlignment="1">
      <alignment horizontal="center" vertical="center" wrapText="1"/>
    </xf>
    <xf numFmtId="0" fontId="11" fillId="2" borderId="18" xfId="0" applyFont="1" applyFill="1" applyBorder="1" applyAlignment="1">
      <alignment vertical="center" wrapText="1"/>
    </xf>
    <xf numFmtId="0" fontId="11" fillId="2" borderId="19"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28" xfId="0" applyFont="1" applyFill="1" applyBorder="1" applyAlignment="1">
      <alignment horizontal="center" vertical="center" wrapText="1"/>
    </xf>
    <xf numFmtId="169" fontId="11" fillId="2" borderId="10" xfId="2" applyNumberFormat="1" applyFont="1" applyFill="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horizontal="center" vertical="center" wrapText="1"/>
    </xf>
    <xf numFmtId="0" fontId="36" fillId="4" borderId="71" xfId="0" applyFont="1" applyFill="1" applyBorder="1" applyAlignment="1">
      <alignment vertical="center"/>
    </xf>
    <xf numFmtId="0" fontId="36" fillId="4" borderId="72" xfId="0" applyFont="1" applyFill="1" applyBorder="1" applyAlignment="1">
      <alignment vertical="center"/>
    </xf>
    <xf numFmtId="0" fontId="76" fillId="2" borderId="0" xfId="0" applyFont="1" applyFill="1" applyAlignment="1">
      <alignment vertical="center"/>
    </xf>
    <xf numFmtId="169" fontId="32" fillId="2" borderId="0" xfId="2" applyNumberFormat="1" applyFont="1" applyFill="1" applyBorder="1" applyAlignment="1">
      <alignment vertical="center" wrapText="1"/>
    </xf>
    <xf numFmtId="0" fontId="32" fillId="2" borderId="0" xfId="0" applyFont="1" applyFill="1" applyAlignment="1">
      <alignment wrapText="1"/>
    </xf>
    <xf numFmtId="169" fontId="32" fillId="2" borderId="115" xfId="2" applyNumberFormat="1" applyFont="1" applyFill="1" applyBorder="1" applyAlignment="1">
      <alignment vertical="center" wrapText="1"/>
    </xf>
    <xf numFmtId="0" fontId="32" fillId="2" borderId="107" xfId="0" applyFont="1" applyFill="1" applyBorder="1" applyAlignment="1">
      <alignment wrapText="1"/>
    </xf>
    <xf numFmtId="0" fontId="32" fillId="2" borderId="108" xfId="0" applyFont="1" applyFill="1" applyBorder="1" applyAlignment="1">
      <alignment horizontal="center" vertical="center" wrapText="1"/>
    </xf>
    <xf numFmtId="169" fontId="11" fillId="2" borderId="116" xfId="2" applyNumberFormat="1" applyFont="1" applyFill="1" applyBorder="1" applyAlignment="1">
      <alignment vertical="center" wrapText="1"/>
    </xf>
    <xf numFmtId="169" fontId="11" fillId="2" borderId="117" xfId="2" applyNumberFormat="1" applyFont="1" applyFill="1" applyBorder="1" applyAlignment="1">
      <alignment vertical="center" wrapText="1"/>
    </xf>
    <xf numFmtId="0" fontId="11" fillId="2" borderId="5" xfId="0" applyFont="1" applyFill="1" applyBorder="1" applyAlignment="1">
      <alignment horizontal="justify" vertical="center" wrapText="1"/>
    </xf>
    <xf numFmtId="169" fontId="11" fillId="2" borderId="27" xfId="2" applyNumberFormat="1" applyFont="1" applyFill="1" applyBorder="1" applyAlignment="1">
      <alignment vertical="center" wrapText="1"/>
    </xf>
    <xf numFmtId="169" fontId="11" fillId="2" borderId="118" xfId="2" applyNumberFormat="1" applyFont="1" applyFill="1" applyBorder="1" applyAlignment="1">
      <alignment vertical="center" wrapText="1"/>
    </xf>
    <xf numFmtId="0" fontId="11" fillId="2" borderId="28" xfId="0" applyFont="1" applyFill="1" applyBorder="1" applyAlignment="1">
      <alignment vertical="center" wrapText="1"/>
    </xf>
    <xf numFmtId="0" fontId="11" fillId="2" borderId="29"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3" borderId="119" xfId="0" applyFont="1" applyFill="1" applyBorder="1" applyAlignment="1">
      <alignment horizontal="center" vertical="center" wrapText="1"/>
    </xf>
    <xf numFmtId="0" fontId="76" fillId="2" borderId="0" xfId="0" applyFont="1" applyFill="1" applyAlignment="1">
      <alignment vertical="center" wrapText="1"/>
    </xf>
    <xf numFmtId="0" fontId="32" fillId="2" borderId="2" xfId="0" applyFont="1" applyFill="1" applyBorder="1" applyAlignment="1">
      <alignment vertical="center" wrapText="1"/>
    </xf>
    <xf numFmtId="170" fontId="32" fillId="2" borderId="4" xfId="1" applyNumberFormat="1" applyFont="1" applyFill="1" applyBorder="1" applyAlignment="1">
      <alignment vertical="center" wrapText="1"/>
    </xf>
    <xf numFmtId="170" fontId="32" fillId="2" borderId="5" xfId="1" applyNumberFormat="1" applyFont="1" applyFill="1" applyBorder="1" applyAlignment="1">
      <alignment vertical="center" wrapText="1"/>
    </xf>
    <xf numFmtId="170" fontId="32" fillId="2" borderId="122" xfId="1" applyNumberFormat="1" applyFont="1" applyFill="1" applyBorder="1" applyAlignment="1">
      <alignment vertical="center" wrapText="1"/>
    </xf>
    <xf numFmtId="0" fontId="11" fillId="2" borderId="4" xfId="0" applyFont="1" applyFill="1" applyBorder="1"/>
    <xf numFmtId="0" fontId="11" fillId="2" borderId="5" xfId="0" applyFont="1" applyFill="1" applyBorder="1"/>
    <xf numFmtId="0" fontId="11" fillId="2" borderId="122" xfId="0" applyFont="1" applyFill="1" applyBorder="1"/>
    <xf numFmtId="0" fontId="32" fillId="2" borderId="6" xfId="0" applyFont="1" applyFill="1" applyBorder="1" applyAlignment="1">
      <alignment horizontal="left" vertical="center" indent="1"/>
    </xf>
    <xf numFmtId="169" fontId="32" fillId="2" borderId="122" xfId="2" applyNumberFormat="1" applyFont="1" applyFill="1" applyBorder="1" applyAlignment="1">
      <alignment vertical="center" wrapText="1"/>
    </xf>
    <xf numFmtId="169" fontId="11" fillId="2" borderId="122" xfId="2" applyNumberFormat="1" applyFont="1" applyFill="1" applyBorder="1" applyAlignment="1">
      <alignment vertical="center" wrapText="1"/>
    </xf>
    <xf numFmtId="169" fontId="11" fillId="2" borderId="4" xfId="2" applyNumberFormat="1" applyFont="1" applyFill="1" applyBorder="1" applyAlignment="1">
      <alignment horizontal="center" vertical="center" wrapText="1"/>
    </xf>
    <xf numFmtId="169" fontId="11" fillId="2" borderId="5" xfId="2" applyNumberFormat="1" applyFont="1" applyFill="1" applyBorder="1" applyAlignment="1">
      <alignment horizontal="center" vertical="center" wrapText="1"/>
    </xf>
    <xf numFmtId="169" fontId="11" fillId="2" borderId="122" xfId="2" applyNumberFormat="1" applyFont="1" applyFill="1" applyBorder="1" applyAlignment="1">
      <alignment horizontal="center" vertical="center" wrapText="1"/>
    </xf>
    <xf numFmtId="169" fontId="11" fillId="2" borderId="4" xfId="2" applyNumberFormat="1" applyFont="1" applyFill="1" applyBorder="1"/>
    <xf numFmtId="169" fontId="11" fillId="2" borderId="5" xfId="2" applyNumberFormat="1" applyFont="1" applyFill="1" applyBorder="1"/>
    <xf numFmtId="169" fontId="11" fillId="2" borderId="122" xfId="2" applyNumberFormat="1" applyFont="1" applyFill="1" applyBorder="1"/>
    <xf numFmtId="0" fontId="11" fillId="2" borderId="27" xfId="0" applyFont="1" applyFill="1" applyBorder="1"/>
    <xf numFmtId="0" fontId="11" fillId="2" borderId="28" xfId="0" applyFont="1" applyFill="1" applyBorder="1"/>
    <xf numFmtId="0" fontId="11" fillId="2" borderId="123" xfId="0" applyFont="1" applyFill="1" applyBorder="1"/>
    <xf numFmtId="0" fontId="32" fillId="2" borderId="29" xfId="0" applyFont="1" applyFill="1" applyBorder="1" applyAlignment="1">
      <alignment horizontal="left" vertical="center" indent="1"/>
    </xf>
    <xf numFmtId="0" fontId="16" fillId="3" borderId="124" xfId="0" applyFont="1" applyFill="1" applyBorder="1" applyAlignment="1">
      <alignment horizontal="center" vertical="center" wrapText="1"/>
    </xf>
    <xf numFmtId="169" fontId="32" fillId="2" borderId="0" xfId="0" applyNumberFormat="1" applyFont="1" applyFill="1" applyAlignment="1">
      <alignment vertical="center" wrapText="1"/>
    </xf>
    <xf numFmtId="0" fontId="32" fillId="2" borderId="0" xfId="0" applyFont="1" applyFill="1" applyAlignment="1">
      <alignment vertical="center" wrapText="1"/>
    </xf>
    <xf numFmtId="0" fontId="32" fillId="2" borderId="0" xfId="0" applyFont="1" applyFill="1" applyAlignment="1">
      <alignment horizontal="center" vertical="top" wrapText="1"/>
    </xf>
    <xf numFmtId="169" fontId="32" fillId="2" borderId="125" xfId="0" applyNumberFormat="1" applyFont="1" applyFill="1" applyBorder="1" applyAlignment="1">
      <alignment vertical="center" wrapText="1"/>
    </xf>
    <xf numFmtId="169" fontId="32" fillId="0" borderId="126" xfId="0" applyNumberFormat="1" applyFont="1" applyBorder="1" applyAlignment="1">
      <alignment vertical="center" wrapText="1"/>
    </xf>
    <xf numFmtId="169" fontId="32" fillId="2" borderId="126" xfId="0" applyNumberFormat="1" applyFont="1" applyFill="1" applyBorder="1" applyAlignment="1">
      <alignment vertical="center" wrapText="1"/>
    </xf>
    <xf numFmtId="0" fontId="32" fillId="2" borderId="127" xfId="0" applyFont="1" applyFill="1" applyBorder="1" applyAlignment="1">
      <alignment vertical="center" wrapText="1"/>
    </xf>
    <xf numFmtId="169" fontId="11" fillId="2" borderId="129" xfId="2" applyNumberFormat="1" applyFont="1" applyFill="1" applyBorder="1" applyAlignment="1">
      <alignment vertical="center" wrapText="1"/>
    </xf>
    <xf numFmtId="169" fontId="11" fillId="0" borderId="130" xfId="2" applyNumberFormat="1" applyFont="1" applyFill="1" applyBorder="1" applyAlignment="1">
      <alignment vertical="center" wrapText="1"/>
    </xf>
    <xf numFmtId="169" fontId="11" fillId="2" borderId="130" xfId="2" applyNumberFormat="1" applyFont="1" applyFill="1" applyBorder="1" applyAlignment="1">
      <alignment vertical="center" wrapText="1"/>
    </xf>
    <xf numFmtId="0" fontId="11" fillId="2" borderId="130" xfId="0" applyFont="1" applyFill="1" applyBorder="1" applyAlignment="1">
      <alignment vertical="center" wrapText="1"/>
    </xf>
    <xf numFmtId="0" fontId="11" fillId="2" borderId="131" xfId="0" applyFont="1" applyFill="1" applyBorder="1" applyAlignment="1">
      <alignment horizontal="center" vertical="center" wrapText="1"/>
    </xf>
    <xf numFmtId="0" fontId="75" fillId="2" borderId="132" xfId="0" applyFont="1" applyFill="1" applyBorder="1" applyAlignment="1">
      <alignment horizontal="center" vertical="center" wrapText="1"/>
    </xf>
    <xf numFmtId="0" fontId="75" fillId="2" borderId="133" xfId="0" applyFont="1" applyFill="1" applyBorder="1" applyAlignment="1">
      <alignment horizontal="center" vertical="center" wrapText="1"/>
    </xf>
    <xf numFmtId="0" fontId="75" fillId="2" borderId="133" xfId="0" applyFont="1" applyFill="1" applyBorder="1" applyAlignment="1">
      <alignment horizontal="left" vertical="center" wrapText="1" indent="1"/>
    </xf>
    <xf numFmtId="169" fontId="32" fillId="2" borderId="134" xfId="0" applyNumberFormat="1" applyFont="1" applyFill="1" applyBorder="1" applyAlignment="1">
      <alignment vertical="center" wrapText="1"/>
    </xf>
    <xf numFmtId="169" fontId="32" fillId="2" borderId="5" xfId="0" applyNumberFormat="1" applyFont="1" applyFill="1" applyBorder="1" applyAlignment="1">
      <alignment vertical="center" wrapText="1"/>
    </xf>
    <xf numFmtId="0" fontId="32" fillId="2" borderId="135" xfId="0" applyFont="1" applyFill="1" applyBorder="1" applyAlignment="1">
      <alignment horizontal="center" vertical="top" wrapText="1"/>
    </xf>
    <xf numFmtId="0" fontId="32" fillId="2" borderId="126" xfId="0" applyFont="1" applyFill="1" applyBorder="1" applyAlignment="1">
      <alignment vertical="center" wrapText="1"/>
    </xf>
    <xf numFmtId="0" fontId="32" fillId="2" borderId="136" xfId="0" applyFont="1" applyFill="1" applyBorder="1" applyAlignment="1">
      <alignment horizontal="center" vertical="top" wrapText="1"/>
    </xf>
    <xf numFmtId="169" fontId="11" fillId="2" borderId="137" xfId="2" applyNumberFormat="1" applyFont="1" applyFill="1" applyBorder="1" applyAlignment="1">
      <alignment vertical="center" wrapText="1"/>
    </xf>
    <xf numFmtId="169" fontId="11" fillId="0" borderId="138" xfId="2" applyNumberFormat="1" applyFont="1" applyFill="1" applyBorder="1" applyAlignment="1">
      <alignment vertical="center" wrapText="1"/>
    </xf>
    <xf numFmtId="169" fontId="11" fillId="2" borderId="138" xfId="2" applyNumberFormat="1" applyFont="1" applyFill="1" applyBorder="1" applyAlignment="1">
      <alignment vertical="center" wrapText="1"/>
    </xf>
    <xf numFmtId="169" fontId="32" fillId="2" borderId="139" xfId="0" applyNumberFormat="1" applyFont="1" applyFill="1" applyBorder="1" applyAlignment="1">
      <alignment vertical="center" wrapText="1"/>
    </xf>
    <xf numFmtId="169" fontId="32" fillId="2" borderId="28" xfId="0" applyNumberFormat="1" applyFont="1" applyFill="1" applyBorder="1" applyAlignment="1">
      <alignment vertical="center" wrapText="1"/>
    </xf>
    <xf numFmtId="0" fontId="32" fillId="2" borderId="28" xfId="0" applyFont="1" applyFill="1" applyBorder="1" applyAlignment="1">
      <alignment vertical="center" wrapText="1"/>
    </xf>
    <xf numFmtId="0" fontId="32" fillId="2" borderId="140" xfId="0" applyFont="1" applyFill="1" applyBorder="1" applyAlignment="1">
      <alignment horizontal="center" vertical="top" wrapText="1"/>
    </xf>
    <xf numFmtId="0" fontId="11" fillId="2" borderId="138" xfId="0" applyFont="1" applyFill="1" applyBorder="1" applyAlignment="1">
      <alignment vertical="center" wrapText="1"/>
    </xf>
    <xf numFmtId="0" fontId="11" fillId="2" borderId="141" xfId="0" applyFont="1" applyFill="1" applyBorder="1" applyAlignment="1">
      <alignment horizontal="center" vertical="center" wrapText="1"/>
    </xf>
    <xf numFmtId="0" fontId="16" fillId="3" borderId="142" xfId="0" applyFont="1" applyFill="1" applyBorder="1" applyAlignment="1">
      <alignment horizontal="center" vertical="center" wrapText="1"/>
    </xf>
    <xf numFmtId="0" fontId="16" fillId="3" borderId="142" xfId="0" applyFont="1" applyFill="1" applyBorder="1" applyAlignment="1">
      <alignment horizontal="left" vertical="center" wrapText="1" indent="1"/>
    </xf>
    <xf numFmtId="0" fontId="77" fillId="3" borderId="143" xfId="0" applyFont="1" applyFill="1" applyBorder="1" applyAlignment="1">
      <alignment horizontal="center" vertical="center" wrapText="1"/>
    </xf>
    <xf numFmtId="0" fontId="77" fillId="3" borderId="144" xfId="0" applyFont="1" applyFill="1" applyBorder="1" applyAlignment="1">
      <alignment horizontal="center" vertical="center" wrapText="1"/>
    </xf>
    <xf numFmtId="0" fontId="36" fillId="4" borderId="145" xfId="0" applyFont="1" applyFill="1" applyBorder="1" applyAlignment="1">
      <alignment vertical="center"/>
    </xf>
    <xf numFmtId="0" fontId="36" fillId="4" borderId="146" xfId="0" applyFont="1" applyFill="1" applyBorder="1" applyAlignment="1">
      <alignment vertical="center"/>
    </xf>
    <xf numFmtId="0" fontId="36" fillId="4" borderId="147" xfId="0" applyFont="1" applyFill="1" applyBorder="1" applyAlignment="1">
      <alignment vertical="center"/>
    </xf>
    <xf numFmtId="0" fontId="64" fillId="0" borderId="0" xfId="0" applyFont="1" applyAlignment="1">
      <alignment horizontal="left" vertical="center" indent="1"/>
    </xf>
    <xf numFmtId="0" fontId="78" fillId="0" borderId="0" xfId="0" applyFont="1" applyAlignment="1">
      <alignment vertical="center"/>
    </xf>
    <xf numFmtId="169" fontId="11" fillId="2" borderId="0" xfId="2" applyNumberFormat="1" applyFont="1" applyFill="1" applyBorder="1" applyAlignment="1">
      <alignment vertical="center" wrapText="1"/>
    </xf>
    <xf numFmtId="0" fontId="32" fillId="2" borderId="0" xfId="0" applyFont="1" applyFill="1" applyAlignment="1">
      <alignment horizontal="left" vertical="center" wrapText="1"/>
    </xf>
    <xf numFmtId="0" fontId="11" fillId="2" borderId="0" xfId="0" applyFont="1" applyFill="1" applyAlignment="1">
      <alignment horizontal="center" vertical="center" wrapText="1"/>
    </xf>
    <xf numFmtId="169" fontId="32" fillId="2" borderId="148" xfId="2" applyNumberFormat="1" applyFont="1" applyFill="1" applyBorder="1" applyAlignment="1">
      <alignment vertical="center" wrapText="1"/>
    </xf>
    <xf numFmtId="0" fontId="32" fillId="2" borderId="107" xfId="0" applyFont="1" applyFill="1" applyBorder="1" applyAlignment="1">
      <alignment horizontal="justify" vertical="center" wrapText="1"/>
    </xf>
    <xf numFmtId="169" fontId="11" fillId="2" borderId="149" xfId="2" applyNumberFormat="1" applyFont="1" applyFill="1" applyBorder="1" applyAlignment="1">
      <alignment vertical="center" wrapText="1"/>
    </xf>
    <xf numFmtId="0" fontId="11" fillId="2" borderId="18" xfId="0" applyFont="1" applyFill="1" applyBorder="1" applyAlignment="1">
      <alignment horizontal="justify" vertical="center" wrapText="1"/>
    </xf>
    <xf numFmtId="169" fontId="11" fillId="2" borderId="30" xfId="2" applyNumberFormat="1" applyFont="1" applyFill="1" applyBorder="1" applyAlignment="1">
      <alignment vertical="center" wrapText="1"/>
    </xf>
    <xf numFmtId="0" fontId="16" fillId="3" borderId="70" xfId="0" applyFont="1" applyFill="1" applyBorder="1" applyAlignment="1">
      <alignment horizontal="center" vertical="center" wrapText="1"/>
    </xf>
    <xf numFmtId="0" fontId="70" fillId="3" borderId="37" xfId="0" applyFont="1" applyFill="1" applyBorder="1" applyAlignment="1">
      <alignment horizontal="center" vertical="center" wrapText="1"/>
    </xf>
    <xf numFmtId="0" fontId="70" fillId="3" borderId="38" xfId="0" applyFont="1" applyFill="1" applyBorder="1" applyAlignment="1">
      <alignment horizontal="center" vertical="center" wrapText="1"/>
    </xf>
    <xf numFmtId="0" fontId="70" fillId="3" borderId="31" xfId="0" applyFont="1" applyFill="1" applyBorder="1" applyAlignment="1">
      <alignment horizontal="center" vertical="center" wrapText="1"/>
    </xf>
    <xf numFmtId="0" fontId="15" fillId="2" borderId="0" xfId="0" applyFont="1" applyFill="1"/>
    <xf numFmtId="0" fontId="44" fillId="2" borderId="0" xfId="0" applyFont="1" applyFill="1"/>
    <xf numFmtId="169" fontId="11" fillId="2" borderId="1" xfId="2" applyNumberFormat="1" applyFont="1" applyFill="1" applyBorder="1"/>
    <xf numFmtId="169" fontId="11" fillId="2" borderId="2" xfId="2" applyNumberFormat="1" applyFont="1" applyFill="1" applyBorder="1"/>
    <xf numFmtId="0" fontId="11" fillId="2" borderId="2" xfId="0" applyFont="1" applyFill="1" applyBorder="1"/>
    <xf numFmtId="0" fontId="11" fillId="2" borderId="3" xfId="0" applyFont="1" applyFill="1" applyBorder="1" applyAlignment="1">
      <alignment horizontal="center" vertical="center"/>
    </xf>
    <xf numFmtId="0" fontId="11" fillId="2" borderId="0" xfId="0" applyFont="1" applyFill="1" applyAlignment="1">
      <alignment vertical="center"/>
    </xf>
    <xf numFmtId="169" fontId="32" fillId="2" borderId="106" xfId="2" applyNumberFormat="1" applyFont="1" applyFill="1" applyBorder="1" applyAlignment="1">
      <alignment vertical="center"/>
    </xf>
    <xf numFmtId="169" fontId="32" fillId="2" borderId="107" xfId="2" applyNumberFormat="1" applyFont="1" applyFill="1" applyBorder="1" applyAlignment="1">
      <alignment vertical="center"/>
    </xf>
    <xf numFmtId="0" fontId="32" fillId="2" borderId="107" xfId="0" applyFont="1" applyFill="1" applyBorder="1" applyAlignment="1">
      <alignment vertical="center"/>
    </xf>
    <xf numFmtId="0" fontId="11" fillId="2" borderId="108" xfId="0" applyFont="1" applyFill="1" applyBorder="1" applyAlignment="1">
      <alignment horizontal="center" vertical="center"/>
    </xf>
    <xf numFmtId="0" fontId="11" fillId="2" borderId="6" xfId="0" applyFont="1" applyFill="1" applyBorder="1" applyAlignment="1">
      <alignment horizontal="center" vertical="center"/>
    </xf>
    <xf numFmtId="169" fontId="11" fillId="2" borderId="5" xfId="2" applyNumberFormat="1" applyFont="1" applyFill="1" applyBorder="1" applyAlignment="1">
      <alignment wrapText="1"/>
    </xf>
    <xf numFmtId="169" fontId="32" fillId="2" borderId="4" xfId="2" applyNumberFormat="1" applyFont="1" applyFill="1" applyBorder="1" applyAlignment="1">
      <alignment vertical="center"/>
    </xf>
    <xf numFmtId="169" fontId="32" fillId="2" borderId="5" xfId="2" applyNumberFormat="1" applyFont="1" applyFill="1" applyBorder="1" applyAlignment="1">
      <alignment vertical="center"/>
    </xf>
    <xf numFmtId="169" fontId="11" fillId="2" borderId="23" xfId="2" applyNumberFormat="1" applyFont="1" applyFill="1" applyBorder="1"/>
    <xf numFmtId="169" fontId="11" fillId="2" borderId="0" xfId="2" applyNumberFormat="1" applyFont="1" applyFill="1" applyBorder="1"/>
    <xf numFmtId="0" fontId="11" fillId="2" borderId="24" xfId="0" applyFont="1" applyFill="1" applyBorder="1" applyAlignment="1">
      <alignment horizontal="center" vertical="center"/>
    </xf>
    <xf numFmtId="169" fontId="11" fillId="2" borderId="27" xfId="2" applyNumberFormat="1" applyFont="1" applyFill="1" applyBorder="1"/>
    <xf numFmtId="169" fontId="11" fillId="2" borderId="28" xfId="2" applyNumberFormat="1" applyFont="1" applyFill="1" applyBorder="1"/>
    <xf numFmtId="0" fontId="11" fillId="2" borderId="29" xfId="0" applyFont="1" applyFill="1" applyBorder="1" applyAlignment="1">
      <alignment horizontal="center" vertical="center"/>
    </xf>
    <xf numFmtId="169" fontId="11" fillId="2" borderId="17" xfId="2" applyNumberFormat="1" applyFont="1" applyFill="1" applyBorder="1"/>
    <xf numFmtId="169" fontId="11" fillId="2" borderId="18" xfId="2" applyNumberFormat="1" applyFont="1" applyFill="1" applyBorder="1"/>
    <xf numFmtId="0" fontId="11" fillId="2" borderId="18" xfId="0" applyFont="1" applyFill="1" applyBorder="1"/>
    <xf numFmtId="0" fontId="11" fillId="2" borderId="19" xfId="0" applyFont="1" applyFill="1" applyBorder="1" applyAlignment="1">
      <alignment horizontal="center" vertical="center"/>
    </xf>
    <xf numFmtId="169" fontId="32" fillId="2" borderId="27" xfId="2" applyNumberFormat="1" applyFont="1" applyFill="1" applyBorder="1" applyAlignment="1">
      <alignment vertical="center"/>
    </xf>
    <xf numFmtId="169" fontId="32" fillId="2" borderId="28" xfId="2" applyNumberFormat="1" applyFont="1" applyFill="1" applyBorder="1" applyAlignment="1">
      <alignment vertical="center"/>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44" fillId="3" borderId="106" xfId="0" applyFont="1" applyFill="1" applyBorder="1" applyAlignment="1">
      <alignment horizontal="center" wrapText="1"/>
    </xf>
    <xf numFmtId="0" fontId="44" fillId="3" borderId="107" xfId="0" applyFont="1" applyFill="1" applyBorder="1" applyAlignment="1">
      <alignment horizontal="center" wrapText="1"/>
    </xf>
    <xf numFmtId="0" fontId="34" fillId="0" borderId="0" xfId="0" applyFont="1"/>
    <xf numFmtId="0" fontId="59" fillId="0" borderId="0" xfId="0" applyFont="1"/>
    <xf numFmtId="9" fontId="32" fillId="2" borderId="0" xfId="1" applyFont="1" applyFill="1" applyBorder="1" applyAlignment="1">
      <alignment vertical="center" wrapText="1"/>
    </xf>
    <xf numFmtId="9" fontId="32" fillId="2" borderId="106" xfId="1" applyFont="1" applyFill="1" applyBorder="1" applyAlignment="1">
      <alignment vertical="center" wrapText="1"/>
    </xf>
    <xf numFmtId="169" fontId="32" fillId="2" borderId="107" xfId="0" applyNumberFormat="1" applyFont="1" applyFill="1" applyBorder="1" applyAlignment="1">
      <alignment vertical="center" wrapText="1"/>
    </xf>
    <xf numFmtId="0" fontId="32" fillId="2" borderId="107" xfId="0" applyFont="1" applyFill="1" applyBorder="1" applyAlignment="1">
      <alignment vertical="center" wrapText="1"/>
    </xf>
    <xf numFmtId="9" fontId="11" fillId="2" borderId="17" xfId="1" applyFont="1" applyFill="1" applyBorder="1" applyAlignment="1">
      <alignment vertical="center" wrapText="1"/>
    </xf>
    <xf numFmtId="0" fontId="15" fillId="2" borderId="18" xfId="0" applyFont="1" applyFill="1" applyBorder="1" applyAlignment="1">
      <alignment vertical="center" wrapText="1"/>
    </xf>
    <xf numFmtId="9" fontId="11" fillId="2" borderId="4" xfId="1" applyFont="1" applyFill="1" applyBorder="1" applyAlignment="1">
      <alignment vertical="center" wrapText="1"/>
    </xf>
    <xf numFmtId="0" fontId="15" fillId="2" borderId="5" xfId="0" applyFont="1" applyFill="1" applyBorder="1" applyAlignment="1">
      <alignment vertical="center" wrapText="1"/>
    </xf>
    <xf numFmtId="9" fontId="32" fillId="2" borderId="7" xfId="1" applyFont="1" applyFill="1" applyBorder="1" applyAlignment="1">
      <alignment vertical="center" wrapText="1"/>
    </xf>
    <xf numFmtId="169" fontId="32" fillId="2" borderId="8" xfId="0" applyNumberFormat="1" applyFont="1" applyFill="1" applyBorder="1" applyAlignment="1">
      <alignment vertical="center" wrapText="1"/>
    </xf>
    <xf numFmtId="169" fontId="32" fillId="2" borderId="8" xfId="2" applyNumberFormat="1" applyFont="1" applyFill="1" applyBorder="1" applyAlignment="1">
      <alignment vertical="center" wrapText="1"/>
    </xf>
    <xf numFmtId="9" fontId="32" fillId="2" borderId="112" xfId="1" applyFont="1" applyFill="1" applyBorder="1" applyAlignment="1">
      <alignment vertical="center" wrapText="1"/>
    </xf>
    <xf numFmtId="169" fontId="32" fillId="2" borderId="33" xfId="0" applyNumberFormat="1" applyFont="1" applyFill="1" applyBorder="1" applyAlignment="1">
      <alignment vertical="center" wrapText="1"/>
    </xf>
    <xf numFmtId="9" fontId="11" fillId="2" borderId="42" xfId="1" applyFont="1" applyFill="1" applyBorder="1" applyAlignment="1">
      <alignment vertical="center" wrapText="1"/>
    </xf>
    <xf numFmtId="0" fontId="11" fillId="2" borderId="45" xfId="0" applyFont="1" applyFill="1" applyBorder="1" applyAlignment="1">
      <alignment horizontal="center" vertical="center" wrapText="1"/>
    </xf>
    <xf numFmtId="9" fontId="11" fillId="2" borderId="46" xfId="1" applyFont="1" applyFill="1" applyBorder="1" applyAlignment="1">
      <alignment vertical="center" wrapText="1"/>
    </xf>
    <xf numFmtId="0" fontId="11" fillId="2" borderId="49" xfId="0" applyFont="1" applyFill="1" applyBorder="1" applyAlignment="1">
      <alignment horizontal="center" vertical="center" wrapText="1"/>
    </xf>
    <xf numFmtId="9" fontId="32" fillId="2" borderId="50" xfId="1" applyFont="1" applyFill="1" applyBorder="1" applyAlignment="1">
      <alignment vertical="center" wrapText="1"/>
    </xf>
    <xf numFmtId="0" fontId="16" fillId="3" borderId="150" xfId="0" applyFont="1" applyFill="1" applyBorder="1" applyAlignment="1">
      <alignment horizontal="center" vertical="center" wrapText="1"/>
    </xf>
    <xf numFmtId="0" fontId="16" fillId="3" borderId="151" xfId="0" applyFont="1" applyFill="1" applyBorder="1" applyAlignment="1">
      <alignment horizontal="center" vertical="center" wrapText="1"/>
    </xf>
    <xf numFmtId="0" fontId="50" fillId="3" borderId="153" xfId="0" applyFont="1" applyFill="1" applyBorder="1" applyAlignment="1">
      <alignment horizontal="center" vertical="center" wrapText="1"/>
    </xf>
    <xf numFmtId="0" fontId="50" fillId="3" borderId="154" xfId="0" applyFont="1" applyFill="1" applyBorder="1" applyAlignment="1">
      <alignment horizontal="center" vertical="center" wrapText="1"/>
    </xf>
    <xf numFmtId="0" fontId="34" fillId="2" borderId="0" xfId="0" applyFont="1" applyFill="1" applyAlignment="1">
      <alignment horizontal="left" vertical="center"/>
    </xf>
    <xf numFmtId="169" fontId="32" fillId="2" borderId="7" xfId="2" applyNumberFormat="1" applyFont="1" applyFill="1" applyBorder="1" applyAlignment="1">
      <alignment vertical="center" wrapText="1"/>
    </xf>
    <xf numFmtId="169" fontId="32" fillId="2" borderId="155" xfId="2" applyNumberFormat="1" applyFont="1" applyFill="1" applyBorder="1" applyAlignment="1">
      <alignment vertical="center" wrapText="1"/>
    </xf>
    <xf numFmtId="169" fontId="11" fillId="2" borderId="156" xfId="2" applyNumberFormat="1" applyFont="1" applyFill="1" applyBorder="1" applyAlignment="1">
      <alignment vertical="center" wrapText="1"/>
    </xf>
    <xf numFmtId="169" fontId="11" fillId="2" borderId="157" xfId="2" applyNumberFormat="1" applyFont="1" applyFill="1" applyBorder="1" applyAlignment="1">
      <alignment vertical="center" wrapText="1"/>
    </xf>
    <xf numFmtId="0" fontId="32" fillId="2" borderId="114" xfId="0" applyFont="1" applyFill="1" applyBorder="1" applyAlignment="1">
      <alignment horizontal="center" vertical="center" wrapText="1"/>
    </xf>
    <xf numFmtId="169" fontId="32" fillId="2" borderId="50" xfId="2" applyNumberFormat="1" applyFont="1" applyFill="1" applyBorder="1" applyAlignment="1">
      <alignment vertical="center" wrapText="1"/>
    </xf>
    <xf numFmtId="0" fontId="16" fillId="3" borderId="5" xfId="0" applyFont="1" applyFill="1" applyBorder="1"/>
    <xf numFmtId="0" fontId="16" fillId="3" borderId="5" xfId="0" applyFont="1" applyFill="1" applyBorder="1" applyAlignment="1">
      <alignment vertical="center" wrapText="1"/>
    </xf>
    <xf numFmtId="0" fontId="16" fillId="3" borderId="5" xfId="0" applyFont="1" applyFill="1" applyBorder="1" applyAlignment="1">
      <alignment horizontal="right" wrapText="1"/>
    </xf>
    <xf numFmtId="0" fontId="50" fillId="3" borderId="113" xfId="0" applyFont="1" applyFill="1" applyBorder="1" applyAlignment="1">
      <alignment horizontal="center" vertical="center" wrapText="1"/>
    </xf>
    <xf numFmtId="0" fontId="80" fillId="3" borderId="8" xfId="0" applyFont="1" applyFill="1" applyBorder="1" applyAlignment="1">
      <alignment horizontal="right" wrapText="1"/>
    </xf>
    <xf numFmtId="9" fontId="0" fillId="0" borderId="0" xfId="1" applyFont="1"/>
    <xf numFmtId="167" fontId="0" fillId="0" borderId="0" xfId="2" applyFont="1"/>
    <xf numFmtId="9" fontId="11" fillId="0" borderId="0" xfId="1" applyFont="1"/>
    <xf numFmtId="167" fontId="11" fillId="0" borderId="0" xfId="2" applyFont="1"/>
    <xf numFmtId="0" fontId="64" fillId="0" borderId="0" xfId="0" applyFont="1" applyAlignment="1">
      <alignment vertical="center"/>
    </xf>
    <xf numFmtId="9" fontId="11" fillId="0" borderId="0" xfId="1" applyFont="1" applyAlignment="1"/>
    <xf numFmtId="167" fontId="11" fillId="0" borderId="0" xfId="2" applyFont="1" applyAlignment="1"/>
    <xf numFmtId="0" fontId="32" fillId="0" borderId="0" xfId="0" applyFont="1" applyAlignment="1">
      <alignment vertical="center" wrapText="1"/>
    </xf>
    <xf numFmtId="0" fontId="11" fillId="0" borderId="0" xfId="0" applyFont="1" applyAlignment="1">
      <alignment wrapText="1"/>
    </xf>
    <xf numFmtId="0" fontId="11" fillId="2" borderId="0" xfId="0" applyFont="1" applyFill="1" applyAlignment="1">
      <alignment wrapText="1"/>
    </xf>
    <xf numFmtId="169" fontId="32" fillId="2" borderId="158" xfId="0" applyNumberFormat="1" applyFont="1" applyFill="1" applyBorder="1" applyAlignment="1">
      <alignment horizontal="left" vertical="center" wrapText="1"/>
    </xf>
    <xf numFmtId="169" fontId="32" fillId="2" borderId="159" xfId="0" applyNumberFormat="1" applyFont="1" applyFill="1" applyBorder="1" applyAlignment="1">
      <alignment horizontal="left" vertical="center" wrapText="1"/>
    </xf>
    <xf numFmtId="170" fontId="32" fillId="2" borderId="159" xfId="1" applyNumberFormat="1" applyFont="1" applyFill="1" applyBorder="1" applyAlignment="1">
      <alignment horizontal="right" vertical="center" wrapText="1"/>
    </xf>
    <xf numFmtId="169" fontId="32" fillId="2" borderId="159" xfId="2" applyNumberFormat="1" applyFont="1" applyFill="1" applyBorder="1" applyAlignment="1">
      <alignment horizontal="left" vertical="center" wrapText="1"/>
    </xf>
    <xf numFmtId="167" fontId="32" fillId="3" borderId="159" xfId="2" applyFont="1" applyFill="1" applyBorder="1" applyAlignment="1">
      <alignment horizontal="right" vertical="center" wrapText="1"/>
    </xf>
    <xf numFmtId="10" fontId="32" fillId="2" borderId="159" xfId="1" applyNumberFormat="1" applyFont="1" applyFill="1" applyBorder="1" applyAlignment="1">
      <alignment horizontal="right" vertical="center" wrapText="1"/>
    </xf>
    <xf numFmtId="9" fontId="32" fillId="2" borderId="159" xfId="1" applyFont="1" applyFill="1" applyBorder="1" applyAlignment="1">
      <alignment horizontal="right" vertical="center" wrapText="1"/>
    </xf>
    <xf numFmtId="0" fontId="32" fillId="2" borderId="159" xfId="0" applyFont="1" applyFill="1" applyBorder="1" applyAlignment="1">
      <alignment horizontal="center" vertical="center" wrapText="1"/>
    </xf>
    <xf numFmtId="0" fontId="32" fillId="2" borderId="160" xfId="0" applyFont="1" applyFill="1" applyBorder="1" applyAlignment="1">
      <alignment horizontal="center" vertical="center" wrapText="1"/>
    </xf>
    <xf numFmtId="169" fontId="32" fillId="2" borderId="161" xfId="0" applyNumberFormat="1" applyFont="1" applyFill="1" applyBorder="1" applyAlignment="1">
      <alignment horizontal="left" vertical="center" wrapText="1"/>
    </xf>
    <xf numFmtId="169" fontId="32" fillId="2" borderId="72" xfId="0" applyNumberFormat="1" applyFont="1" applyFill="1" applyBorder="1" applyAlignment="1">
      <alignment horizontal="left" vertical="center" wrapText="1"/>
    </xf>
    <xf numFmtId="170" fontId="32" fillId="2" borderId="72" xfId="1" applyNumberFormat="1" applyFont="1" applyFill="1" applyBorder="1" applyAlignment="1">
      <alignment horizontal="right" vertical="center" wrapText="1"/>
    </xf>
    <xf numFmtId="169" fontId="32" fillId="2" borderId="72" xfId="2" applyNumberFormat="1" applyFont="1" applyFill="1" applyBorder="1" applyAlignment="1">
      <alignment horizontal="left" vertical="center" wrapText="1"/>
    </xf>
    <xf numFmtId="167" fontId="32" fillId="3" borderId="72" xfId="2" applyFont="1" applyFill="1" applyBorder="1" applyAlignment="1">
      <alignment horizontal="right" vertical="center" wrapText="1"/>
    </xf>
    <xf numFmtId="10" fontId="32" fillId="2" borderId="72" xfId="1" applyNumberFormat="1" applyFont="1" applyFill="1" applyBorder="1" applyAlignment="1">
      <alignment horizontal="right" vertical="center" wrapText="1"/>
    </xf>
    <xf numFmtId="9" fontId="32" fillId="2" borderId="72" xfId="1" applyFont="1" applyFill="1" applyBorder="1" applyAlignment="1">
      <alignment horizontal="right" vertical="center" wrapText="1"/>
    </xf>
    <xf numFmtId="0" fontId="32" fillId="2" borderId="72" xfId="0" applyFont="1" applyFill="1" applyBorder="1" applyAlignment="1">
      <alignment horizontal="center" vertical="center" wrapText="1"/>
    </xf>
    <xf numFmtId="0" fontId="11" fillId="3" borderId="162" xfId="0" applyFont="1" applyFill="1" applyBorder="1" applyAlignment="1">
      <alignment vertical="center" wrapText="1"/>
    </xf>
    <xf numFmtId="169" fontId="11" fillId="2" borderId="18" xfId="2" applyNumberFormat="1" applyFont="1" applyFill="1" applyBorder="1" applyAlignment="1">
      <alignment horizontal="left" vertical="center" wrapText="1"/>
    </xf>
    <xf numFmtId="170" fontId="11" fillId="2" borderId="18" xfId="1" applyNumberFormat="1" applyFont="1" applyFill="1" applyBorder="1" applyAlignment="1">
      <alignment horizontal="right" vertical="center" wrapText="1"/>
    </xf>
    <xf numFmtId="167" fontId="11" fillId="3" borderId="18" xfId="2" applyFont="1" applyFill="1" applyBorder="1" applyAlignment="1">
      <alignment vertical="center" wrapText="1"/>
    </xf>
    <xf numFmtId="10" fontId="11" fillId="2" borderId="18" xfId="1" applyNumberFormat="1" applyFont="1" applyFill="1" applyBorder="1" applyAlignment="1">
      <alignment horizontal="right" vertical="center" wrapText="1"/>
    </xf>
    <xf numFmtId="9" fontId="11" fillId="2" borderId="18" xfId="1" applyFont="1" applyFill="1" applyBorder="1" applyAlignment="1">
      <alignment horizontal="right" vertical="center" wrapText="1"/>
    </xf>
    <xf numFmtId="0" fontId="11" fillId="2" borderId="18" xfId="0" applyFont="1" applyFill="1" applyBorder="1" applyAlignment="1">
      <alignment horizontal="center" vertical="center" wrapText="1"/>
    </xf>
    <xf numFmtId="0" fontId="11" fillId="3" borderId="163" xfId="0" applyFont="1" applyFill="1" applyBorder="1" applyAlignment="1">
      <alignment vertical="center" wrapText="1"/>
    </xf>
    <xf numFmtId="169" fontId="11" fillId="2" borderId="5" xfId="2" applyNumberFormat="1" applyFont="1" applyFill="1" applyBorder="1" applyAlignment="1">
      <alignment horizontal="left" vertical="center" wrapText="1"/>
    </xf>
    <xf numFmtId="167" fontId="11" fillId="3" borderId="5" xfId="2" applyFont="1" applyFill="1" applyBorder="1" applyAlignment="1">
      <alignment vertical="center" wrapText="1"/>
    </xf>
    <xf numFmtId="9" fontId="11" fillId="2" borderId="5" xfId="1" applyFont="1" applyFill="1" applyBorder="1" applyAlignment="1">
      <alignment horizontal="right"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left" vertical="center" wrapText="1"/>
    </xf>
    <xf numFmtId="9" fontId="11" fillId="2" borderId="5" xfId="1" applyFont="1" applyFill="1" applyBorder="1" applyAlignment="1">
      <alignment vertical="center" wrapText="1"/>
    </xf>
    <xf numFmtId="167" fontId="11" fillId="2" borderId="5" xfId="2" applyFont="1" applyFill="1" applyBorder="1" applyAlignment="1">
      <alignment vertical="center" wrapText="1"/>
    </xf>
    <xf numFmtId="169" fontId="32" fillId="2" borderId="164" xfId="0" applyNumberFormat="1" applyFont="1" applyFill="1" applyBorder="1" applyAlignment="1">
      <alignment horizontal="left" vertical="center" wrapText="1"/>
    </xf>
    <xf numFmtId="169" fontId="32" fillId="2" borderId="107" xfId="0" applyNumberFormat="1" applyFont="1" applyFill="1" applyBorder="1" applyAlignment="1">
      <alignment horizontal="left" vertical="center" wrapText="1"/>
    </xf>
    <xf numFmtId="170" fontId="32" fillId="2" borderId="107" xfId="1" applyNumberFormat="1" applyFont="1" applyFill="1" applyBorder="1" applyAlignment="1">
      <alignment horizontal="right" vertical="center" wrapText="1"/>
    </xf>
    <xf numFmtId="169" fontId="32" fillId="2" borderId="107" xfId="2" applyNumberFormat="1" applyFont="1" applyFill="1" applyBorder="1" applyAlignment="1">
      <alignment horizontal="left" vertical="center" wrapText="1"/>
    </xf>
    <xf numFmtId="167" fontId="32" fillId="3" borderId="107" xfId="2" applyFont="1" applyFill="1" applyBorder="1" applyAlignment="1">
      <alignment horizontal="right" vertical="center" wrapText="1"/>
    </xf>
    <xf numFmtId="10" fontId="32" fillId="2" borderId="107" xfId="1" applyNumberFormat="1" applyFont="1" applyFill="1" applyBorder="1" applyAlignment="1">
      <alignment horizontal="right" vertical="center" wrapText="1"/>
    </xf>
    <xf numFmtId="9" fontId="32" fillId="2" borderId="107" xfId="1" applyFont="1" applyFill="1" applyBorder="1" applyAlignment="1">
      <alignment horizontal="right" vertical="center" wrapText="1"/>
    </xf>
    <xf numFmtId="0" fontId="32" fillId="2" borderId="107" xfId="0" applyFont="1" applyFill="1" applyBorder="1" applyAlignment="1">
      <alignment horizontal="center" vertical="center" wrapText="1"/>
    </xf>
    <xf numFmtId="0" fontId="34" fillId="2" borderId="0" xfId="0" applyFont="1" applyFill="1"/>
    <xf numFmtId="169" fontId="32" fillId="2" borderId="165" xfId="0" applyNumberFormat="1" applyFont="1" applyFill="1" applyBorder="1" applyAlignment="1">
      <alignment horizontal="left" vertical="center" wrapText="1"/>
    </xf>
    <xf numFmtId="169" fontId="32" fillId="2" borderId="166" xfId="0" applyNumberFormat="1" applyFont="1" applyFill="1" applyBorder="1" applyAlignment="1">
      <alignment horizontal="right" vertical="center" wrapText="1"/>
    </xf>
    <xf numFmtId="170" fontId="32" fillId="2" borderId="166" xfId="1" applyNumberFormat="1" applyFont="1" applyFill="1" applyBorder="1" applyAlignment="1">
      <alignment horizontal="right" vertical="center" wrapText="1"/>
    </xf>
    <xf numFmtId="169" fontId="32" fillId="2" borderId="166" xfId="2" applyNumberFormat="1" applyFont="1" applyFill="1" applyBorder="1" applyAlignment="1">
      <alignment horizontal="right" vertical="center" wrapText="1"/>
    </xf>
    <xf numFmtId="10" fontId="32" fillId="2" borderId="166" xfId="2" applyNumberFormat="1" applyFont="1" applyFill="1" applyBorder="1" applyAlignment="1">
      <alignment horizontal="right" vertical="center" wrapText="1"/>
    </xf>
    <xf numFmtId="169" fontId="32" fillId="2" borderId="0" xfId="0" applyNumberFormat="1" applyFont="1" applyFill="1" applyAlignment="1">
      <alignment horizontal="left" vertical="center" wrapText="1"/>
    </xf>
    <xf numFmtId="169" fontId="32" fillId="2" borderId="0" xfId="0" applyNumberFormat="1" applyFont="1" applyFill="1" applyAlignment="1">
      <alignment horizontal="right" vertical="center" wrapText="1"/>
    </xf>
    <xf numFmtId="170" fontId="32" fillId="2" borderId="0" xfId="1" applyNumberFormat="1" applyFont="1" applyFill="1" applyBorder="1" applyAlignment="1">
      <alignment horizontal="right" vertical="center" wrapText="1"/>
    </xf>
    <xf numFmtId="169" fontId="32" fillId="2" borderId="0" xfId="2" applyNumberFormat="1" applyFont="1" applyFill="1" applyBorder="1" applyAlignment="1">
      <alignment horizontal="right" vertical="center" wrapText="1"/>
    </xf>
    <xf numFmtId="10" fontId="32" fillId="2" borderId="0" xfId="2" applyNumberFormat="1" applyFont="1" applyFill="1" applyBorder="1" applyAlignment="1">
      <alignment horizontal="right" vertical="center" wrapText="1"/>
    </xf>
    <xf numFmtId="9" fontId="32" fillId="2" borderId="0" xfId="1" applyFont="1" applyFill="1" applyBorder="1" applyAlignment="1">
      <alignment horizontal="right" vertical="center" wrapText="1"/>
    </xf>
    <xf numFmtId="0" fontId="32" fillId="2" borderId="0" xfId="0" applyFont="1" applyFill="1" applyAlignment="1">
      <alignment horizontal="left" vertical="center" wrapText="1" indent="3"/>
    </xf>
    <xf numFmtId="0" fontId="16" fillId="3" borderId="167" xfId="0" applyFont="1" applyFill="1" applyBorder="1" applyAlignment="1">
      <alignment horizontal="center" vertical="center" wrapText="1"/>
    </xf>
    <xf numFmtId="0" fontId="16" fillId="3" borderId="168" xfId="0" applyFont="1" applyFill="1" applyBorder="1" applyAlignment="1">
      <alignment horizontal="center" vertical="center" wrapText="1"/>
    </xf>
    <xf numFmtId="9" fontId="16" fillId="3" borderId="168" xfId="1" applyFont="1" applyFill="1" applyBorder="1" applyAlignment="1">
      <alignment horizontal="center" vertical="center" wrapText="1"/>
    </xf>
    <xf numFmtId="0" fontId="81" fillId="3" borderId="169" xfId="0" applyFont="1" applyFill="1" applyBorder="1" applyAlignment="1">
      <alignment horizontal="center" vertical="center" wrapText="1"/>
    </xf>
    <xf numFmtId="0" fontId="81" fillId="3" borderId="170" xfId="0" applyFont="1" applyFill="1" applyBorder="1" applyAlignment="1">
      <alignment horizontal="center" vertical="center" wrapText="1"/>
    </xf>
    <xf numFmtId="9" fontId="81" fillId="3" borderId="170" xfId="1" applyFont="1" applyFill="1" applyBorder="1" applyAlignment="1">
      <alignment horizontal="center" vertical="center" wrapText="1"/>
    </xf>
    <xf numFmtId="167" fontId="81" fillId="3" borderId="170" xfId="2" applyFont="1" applyFill="1" applyBorder="1" applyAlignment="1">
      <alignment horizontal="center" vertical="center" wrapText="1"/>
    </xf>
    <xf numFmtId="0" fontId="61" fillId="4" borderId="171" xfId="0" applyFont="1" applyFill="1" applyBorder="1" applyAlignment="1">
      <alignment vertical="center"/>
    </xf>
    <xf numFmtId="0" fontId="61" fillId="4" borderId="172" xfId="0" applyFont="1" applyFill="1" applyBorder="1" applyAlignment="1">
      <alignment vertical="center"/>
    </xf>
    <xf numFmtId="0" fontId="36" fillId="4" borderId="173" xfId="0" applyFont="1" applyFill="1" applyBorder="1" applyAlignment="1">
      <alignment vertical="center"/>
    </xf>
    <xf numFmtId="9" fontId="0" fillId="2" borderId="0" xfId="1" applyFont="1" applyFill="1"/>
    <xf numFmtId="167" fontId="0" fillId="2" borderId="0" xfId="2" applyFont="1" applyFill="1"/>
    <xf numFmtId="10" fontId="0" fillId="0" borderId="0" xfId="1" applyNumberFormat="1" applyFont="1"/>
    <xf numFmtId="10" fontId="11" fillId="0" borderId="0" xfId="1" applyNumberFormat="1" applyFont="1"/>
    <xf numFmtId="10" fontId="11" fillId="0" borderId="0" xfId="1" applyNumberFormat="1" applyFont="1" applyAlignment="1"/>
    <xf numFmtId="9" fontId="11" fillId="2" borderId="0" xfId="1" applyFont="1" applyFill="1"/>
    <xf numFmtId="167" fontId="11" fillId="2" borderId="0" xfId="2" applyFont="1" applyFill="1"/>
    <xf numFmtId="10" fontId="11" fillId="2" borderId="0" xfId="1" applyNumberFormat="1" applyFont="1" applyFill="1"/>
    <xf numFmtId="0" fontId="46" fillId="2" borderId="0" xfId="0" applyFont="1" applyFill="1" applyAlignment="1">
      <alignment vertical="center"/>
    </xf>
    <xf numFmtId="0" fontId="59" fillId="2" borderId="0" xfId="0" applyFont="1" applyFill="1" applyAlignment="1">
      <alignment vertical="center"/>
    </xf>
    <xf numFmtId="167" fontId="32" fillId="2" borderId="159" xfId="2" applyFont="1" applyFill="1" applyBorder="1" applyAlignment="1">
      <alignment horizontal="left" vertical="center" wrapText="1"/>
    </xf>
    <xf numFmtId="167" fontId="32" fillId="2" borderId="72" xfId="2" applyFont="1" applyFill="1" applyBorder="1" applyAlignment="1">
      <alignment horizontal="left" vertical="center" wrapText="1"/>
    </xf>
    <xf numFmtId="167" fontId="11" fillId="2" borderId="18" xfId="2" applyFont="1" applyFill="1" applyBorder="1" applyAlignment="1">
      <alignment horizontal="left" vertical="center" wrapText="1"/>
    </xf>
    <xf numFmtId="167" fontId="11" fillId="2" borderId="5" xfId="2" applyFont="1" applyFill="1" applyBorder="1" applyAlignment="1">
      <alignment horizontal="left" vertical="center" wrapText="1"/>
    </xf>
    <xf numFmtId="167" fontId="32" fillId="2" borderId="107" xfId="2" applyFont="1" applyFill="1" applyBorder="1" applyAlignment="1">
      <alignment horizontal="left" vertical="center" wrapText="1"/>
    </xf>
    <xf numFmtId="169" fontId="32" fillId="2" borderId="174" xfId="0" applyNumberFormat="1" applyFont="1" applyFill="1" applyBorder="1" applyAlignment="1">
      <alignment horizontal="left" vertical="center" wrapText="1"/>
    </xf>
    <xf numFmtId="169" fontId="32" fillId="2" borderId="28" xfId="0" applyNumberFormat="1" applyFont="1" applyFill="1" applyBorder="1" applyAlignment="1">
      <alignment horizontal="right" vertical="center" wrapText="1"/>
    </xf>
    <xf numFmtId="170" fontId="32" fillId="2" borderId="28" xfId="1" applyNumberFormat="1" applyFont="1" applyFill="1" applyBorder="1" applyAlignment="1">
      <alignment horizontal="right" vertical="center" wrapText="1"/>
    </xf>
    <xf numFmtId="169" fontId="32" fillId="2" borderId="28" xfId="2" applyNumberFormat="1" applyFont="1" applyFill="1" applyBorder="1" applyAlignment="1">
      <alignment horizontal="right" vertical="center" wrapText="1"/>
    </xf>
    <xf numFmtId="10" fontId="32" fillId="2" borderId="28" xfId="2" applyNumberFormat="1" applyFont="1" applyFill="1" applyBorder="1" applyAlignment="1">
      <alignment horizontal="right" vertical="center" wrapText="1"/>
    </xf>
    <xf numFmtId="0" fontId="32" fillId="3" borderId="175" xfId="0" applyFont="1" applyFill="1" applyBorder="1" applyAlignment="1">
      <alignment horizontal="center" vertical="center" wrapText="1"/>
    </xf>
    <xf numFmtId="0" fontId="32" fillId="3" borderId="21" xfId="0" applyFont="1" applyFill="1" applyBorder="1" applyAlignment="1">
      <alignment horizontal="center" vertical="center" wrapText="1"/>
    </xf>
    <xf numFmtId="9" fontId="32" fillId="3" borderId="21" xfId="1" applyFont="1" applyFill="1" applyBorder="1" applyAlignment="1">
      <alignment horizontal="center" vertical="center" wrapText="1"/>
    </xf>
    <xf numFmtId="0" fontId="81" fillId="3" borderId="164" xfId="0" applyFont="1" applyFill="1" applyBorder="1" applyAlignment="1">
      <alignment horizontal="center" vertical="center" wrapText="1"/>
    </xf>
    <xf numFmtId="0" fontId="81" fillId="3" borderId="107" xfId="0" applyFont="1" applyFill="1" applyBorder="1" applyAlignment="1">
      <alignment horizontal="center" vertical="center" wrapText="1"/>
    </xf>
    <xf numFmtId="9" fontId="81" fillId="3" borderId="107" xfId="1" applyFont="1" applyFill="1" applyBorder="1" applyAlignment="1">
      <alignment horizontal="center" vertical="center" wrapText="1"/>
    </xf>
    <xf numFmtId="167" fontId="81" fillId="3" borderId="107" xfId="2" applyFont="1" applyFill="1" applyBorder="1" applyAlignment="1">
      <alignment horizontal="center" vertical="center" wrapText="1"/>
    </xf>
    <xf numFmtId="10" fontId="0" fillId="2" borderId="0" xfId="1" applyNumberFormat="1" applyFont="1" applyFill="1"/>
    <xf numFmtId="0" fontId="11" fillId="0" borderId="0" xfId="0" applyFont="1" applyAlignment="1">
      <alignment horizontal="left" vertical="center" wrapText="1"/>
    </xf>
    <xf numFmtId="0" fontId="32" fillId="0" borderId="0" xfId="0" applyFont="1" applyAlignment="1">
      <alignment horizontal="left" vertical="center" wrapText="1"/>
    </xf>
    <xf numFmtId="0" fontId="59" fillId="2" borderId="0" xfId="0" applyFont="1" applyFill="1" applyAlignment="1">
      <alignment horizontal="left" vertical="center" indent="1"/>
    </xf>
    <xf numFmtId="169" fontId="32" fillId="2" borderId="113" xfId="2" applyNumberFormat="1" applyFont="1" applyFill="1" applyBorder="1" applyAlignment="1">
      <alignment vertical="center" wrapText="1"/>
    </xf>
    <xf numFmtId="169" fontId="11" fillId="2" borderId="42" xfId="2" applyNumberFormat="1" applyFont="1" applyFill="1" applyBorder="1" applyAlignment="1">
      <alignment vertical="center" wrapText="1"/>
    </xf>
    <xf numFmtId="169" fontId="11" fillId="2" borderId="46" xfId="2" applyNumberFormat="1" applyFont="1" applyFill="1" applyBorder="1" applyAlignment="1">
      <alignment vertical="center" wrapText="1"/>
    </xf>
    <xf numFmtId="169" fontId="11" fillId="2" borderId="50" xfId="2" applyNumberFormat="1" applyFont="1" applyFill="1" applyBorder="1" applyAlignment="1">
      <alignment vertical="center" wrapText="1"/>
    </xf>
    <xf numFmtId="0" fontId="11" fillId="2" borderId="53" xfId="0" applyFont="1" applyFill="1" applyBorder="1" applyAlignment="1">
      <alignment horizontal="center" vertical="center" wrapText="1"/>
    </xf>
    <xf numFmtId="0" fontId="16" fillId="3" borderId="176" xfId="0" applyFont="1" applyFill="1" applyBorder="1" applyAlignment="1">
      <alignment horizontal="center" vertical="center" wrapText="1"/>
    </xf>
    <xf numFmtId="0" fontId="16" fillId="3" borderId="177"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36" fillId="4" borderId="80" xfId="0" applyFont="1" applyFill="1" applyBorder="1" applyAlignment="1">
      <alignment vertical="center"/>
    </xf>
    <xf numFmtId="0" fontId="36" fillId="4" borderId="16" xfId="0" applyFont="1" applyFill="1" applyBorder="1" applyAlignment="1">
      <alignment vertical="center"/>
    </xf>
    <xf numFmtId="0" fontId="64" fillId="2" borderId="0" xfId="0" applyFont="1" applyFill="1" applyAlignment="1">
      <alignment vertical="center"/>
    </xf>
    <xf numFmtId="0" fontId="84" fillId="2" borderId="0" xfId="0" applyFont="1" applyFill="1" applyAlignment="1">
      <alignment vertical="center"/>
    </xf>
    <xf numFmtId="0" fontId="32" fillId="2" borderId="0" xfId="0" applyFont="1" applyFill="1" applyAlignment="1">
      <alignment vertical="center"/>
    </xf>
    <xf numFmtId="167" fontId="11" fillId="2" borderId="1" xfId="2" applyFont="1" applyFill="1" applyBorder="1"/>
    <xf numFmtId="167" fontId="11" fillId="2" borderId="2" xfId="2" applyFont="1" applyFill="1" applyBorder="1"/>
    <xf numFmtId="9" fontId="11" fillId="2" borderId="2" xfId="1" applyFont="1" applyFill="1" applyBorder="1" applyAlignment="1">
      <alignment horizontal="right"/>
    </xf>
    <xf numFmtId="0" fontId="11" fillId="2" borderId="3" xfId="0" applyFont="1" applyFill="1" applyBorder="1"/>
    <xf numFmtId="167" fontId="11" fillId="2" borderId="4" xfId="2" applyFont="1" applyFill="1" applyBorder="1"/>
    <xf numFmtId="167" fontId="11" fillId="2" borderId="5" xfId="2" applyFont="1" applyFill="1" applyBorder="1"/>
    <xf numFmtId="9" fontId="11" fillId="2" borderId="5" xfId="1" applyFont="1" applyFill="1" applyBorder="1" applyAlignment="1">
      <alignment horizontal="right"/>
    </xf>
    <xf numFmtId="0" fontId="11" fillId="2" borderId="6" xfId="0" applyFont="1" applyFill="1" applyBorder="1"/>
    <xf numFmtId="0" fontId="11" fillId="2" borderId="5" xfId="0" applyFont="1" applyFill="1" applyBorder="1" applyAlignment="1">
      <alignment horizontal="right"/>
    </xf>
    <xf numFmtId="0" fontId="16" fillId="3" borderId="28" xfId="0" applyFont="1" applyFill="1" applyBorder="1" applyAlignment="1">
      <alignment horizontal="center"/>
    </xf>
    <xf numFmtId="0" fontId="11" fillId="2" borderId="21" xfId="0" applyFont="1" applyFill="1" applyBorder="1"/>
    <xf numFmtId="0" fontId="11" fillId="2" borderId="21" xfId="0" applyFont="1" applyFill="1" applyBorder="1" applyAlignment="1">
      <alignment horizontal="left" vertical="top"/>
    </xf>
    <xf numFmtId="0" fontId="86" fillId="4" borderId="73" xfId="0" quotePrefix="1" applyFont="1" applyFill="1" applyBorder="1" applyAlignment="1">
      <alignment vertical="center"/>
    </xf>
    <xf numFmtId="169" fontId="11" fillId="2" borderId="112" xfId="2" applyNumberFormat="1" applyFont="1" applyFill="1" applyBorder="1" applyAlignment="1">
      <alignment vertical="center" wrapText="1"/>
    </xf>
    <xf numFmtId="169" fontId="11" fillId="3" borderId="33" xfId="2" applyNumberFormat="1" applyFont="1" applyFill="1" applyBorder="1" applyAlignment="1">
      <alignment vertical="center" wrapText="1"/>
    </xf>
    <xf numFmtId="168" fontId="11" fillId="3" borderId="33" xfId="2" applyNumberFormat="1" applyFont="1" applyFill="1" applyBorder="1" applyAlignment="1">
      <alignment vertical="center" wrapText="1"/>
    </xf>
    <xf numFmtId="0" fontId="15" fillId="2" borderId="33" xfId="0" applyFont="1" applyFill="1" applyBorder="1" applyAlignment="1">
      <alignment vertical="center" wrapText="1"/>
    </xf>
    <xf numFmtId="0" fontId="11" fillId="2" borderId="111" xfId="0" applyFont="1" applyFill="1" applyBorder="1" applyAlignment="1">
      <alignment horizontal="center" vertical="center" wrapText="1"/>
    </xf>
    <xf numFmtId="168" fontId="11" fillId="3" borderId="18" xfId="2" applyNumberFormat="1" applyFont="1" applyFill="1" applyBorder="1" applyAlignment="1">
      <alignment vertical="center" wrapText="1"/>
    </xf>
    <xf numFmtId="169" fontId="11" fillId="3" borderId="18" xfId="2" applyNumberFormat="1" applyFont="1" applyFill="1" applyBorder="1" applyAlignment="1">
      <alignment vertical="center" wrapText="1"/>
    </xf>
    <xf numFmtId="168" fontId="11" fillId="3" borderId="5" xfId="2" applyNumberFormat="1" applyFont="1" applyFill="1" applyBorder="1" applyAlignment="1">
      <alignment vertical="center" wrapText="1"/>
    </xf>
    <xf numFmtId="168" fontId="11" fillId="2" borderId="5" xfId="2" applyNumberFormat="1" applyFont="1" applyFill="1" applyBorder="1" applyAlignment="1">
      <alignment vertical="center" wrapText="1"/>
    </xf>
    <xf numFmtId="9" fontId="32" fillId="2" borderId="59" xfId="1" applyFont="1" applyFill="1" applyBorder="1" applyAlignment="1">
      <alignment vertical="center" wrapText="1"/>
    </xf>
    <xf numFmtId="169" fontId="32" fillId="2" borderId="14" xfId="0" applyNumberFormat="1" applyFont="1" applyFill="1" applyBorder="1" applyAlignment="1">
      <alignment vertical="center" wrapText="1"/>
    </xf>
    <xf numFmtId="168" fontId="32" fillId="2" borderId="14" xfId="2" applyNumberFormat="1" applyFont="1" applyFill="1" applyBorder="1" applyAlignment="1">
      <alignment vertical="center" wrapText="1"/>
    </xf>
    <xf numFmtId="168" fontId="11" fillId="2" borderId="0" xfId="2" applyNumberFormat="1" applyFont="1" applyFill="1" applyBorder="1" applyAlignment="1">
      <alignment vertical="center" wrapText="1"/>
    </xf>
    <xf numFmtId="0" fontId="86" fillId="4" borderId="62" xfId="0" applyFont="1" applyFill="1" applyBorder="1" applyAlignment="1">
      <alignment vertical="center"/>
    </xf>
    <xf numFmtId="0" fontId="76" fillId="0" borderId="0" xfId="0" applyFont="1" applyAlignment="1">
      <alignment vertical="center" wrapText="1"/>
    </xf>
    <xf numFmtId="0" fontId="46" fillId="2" borderId="0" xfId="0" applyFont="1" applyFill="1"/>
    <xf numFmtId="169" fontId="11" fillId="2" borderId="0" xfId="2" applyNumberFormat="1" applyFont="1" applyFill="1" applyBorder="1" applyAlignment="1">
      <alignment horizontal="center" vertical="center" wrapText="1"/>
    </xf>
    <xf numFmtId="0" fontId="87" fillId="2" borderId="0" xfId="0" applyFont="1" applyFill="1" applyAlignment="1">
      <alignment vertical="center" wrapText="1"/>
    </xf>
    <xf numFmtId="0" fontId="11" fillId="2" borderId="0" xfId="0" applyFont="1" applyFill="1" applyAlignment="1">
      <alignment vertical="center" wrapText="1"/>
    </xf>
    <xf numFmtId="169" fontId="32" fillId="2" borderId="112" xfId="2" applyNumberFormat="1" applyFont="1" applyFill="1" applyBorder="1" applyAlignment="1">
      <alignment vertical="center" wrapText="1"/>
    </xf>
    <xf numFmtId="0" fontId="11" fillId="2" borderId="45" xfId="0" applyFont="1" applyFill="1" applyBorder="1" applyAlignment="1">
      <alignment vertical="center" wrapText="1"/>
    </xf>
    <xf numFmtId="0" fontId="11" fillId="2" borderId="49" xfId="0" applyFont="1" applyFill="1" applyBorder="1" applyAlignment="1">
      <alignment vertical="center" wrapText="1"/>
    </xf>
    <xf numFmtId="0" fontId="75" fillId="2" borderId="59" xfId="0" applyFont="1" applyFill="1" applyBorder="1" applyAlignment="1">
      <alignment horizontal="center" vertical="center" wrapText="1"/>
    </xf>
    <xf numFmtId="9" fontId="75" fillId="2" borderId="14" xfId="0" applyNumberFormat="1" applyFont="1" applyFill="1" applyBorder="1" applyAlignment="1">
      <alignment horizontal="center" vertical="center" wrapText="1"/>
    </xf>
    <xf numFmtId="0" fontId="75" fillId="2" borderId="50" xfId="0" applyFont="1" applyFill="1" applyBorder="1" applyAlignment="1">
      <alignment horizontal="center" vertical="center" wrapText="1"/>
    </xf>
    <xf numFmtId="0" fontId="75" fillId="2" borderId="28" xfId="0" applyFont="1" applyFill="1" applyBorder="1" applyAlignment="1">
      <alignment horizontal="center" vertical="center" wrapText="1"/>
    </xf>
    <xf numFmtId="9" fontId="75" fillId="2" borderId="28" xfId="0" applyNumberFormat="1" applyFont="1" applyFill="1" applyBorder="1" applyAlignment="1">
      <alignment horizontal="center" vertical="center" wrapText="1"/>
    </xf>
    <xf numFmtId="0" fontId="16" fillId="3" borderId="178" xfId="0" applyFont="1" applyFill="1" applyBorder="1" applyAlignment="1">
      <alignment vertical="center" wrapText="1"/>
    </xf>
    <xf numFmtId="0" fontId="16" fillId="3" borderId="49" xfId="0" applyFont="1" applyFill="1" applyBorder="1" applyAlignment="1">
      <alignment horizontal="right" vertical="top"/>
    </xf>
    <xf numFmtId="10" fontId="32" fillId="2" borderId="0" xfId="1" applyNumberFormat="1" applyFont="1" applyFill="1" applyBorder="1" applyAlignment="1">
      <alignment vertical="center" wrapText="1"/>
    </xf>
    <xf numFmtId="170" fontId="32" fillId="2" borderId="0" xfId="1" applyNumberFormat="1" applyFont="1" applyFill="1" applyBorder="1" applyAlignment="1">
      <alignment vertical="center" wrapText="1"/>
    </xf>
    <xf numFmtId="170" fontId="32" fillId="2" borderId="158" xfId="1" applyNumberFormat="1" applyFont="1" applyFill="1" applyBorder="1" applyAlignment="1">
      <alignment horizontal="right" vertical="center" wrapText="1"/>
    </xf>
    <xf numFmtId="167" fontId="32" fillId="2" borderId="159" xfId="2" applyFont="1" applyFill="1" applyBorder="1" applyAlignment="1">
      <alignment horizontal="right" vertical="center" wrapText="1"/>
    </xf>
    <xf numFmtId="169" fontId="32" fillId="2" borderId="159" xfId="2" applyNumberFormat="1" applyFont="1" applyFill="1" applyBorder="1" applyAlignment="1">
      <alignment horizontal="right" vertical="center" wrapText="1"/>
    </xf>
    <xf numFmtId="170" fontId="32" fillId="2" borderId="164" xfId="1" applyNumberFormat="1" applyFont="1" applyFill="1" applyBorder="1" applyAlignment="1">
      <alignment horizontal="right" vertical="center" wrapText="1"/>
    </xf>
    <xf numFmtId="167" fontId="32" fillId="2" borderId="107" xfId="2" applyFont="1" applyFill="1" applyBorder="1" applyAlignment="1">
      <alignment horizontal="right" vertical="center" wrapText="1"/>
    </xf>
    <xf numFmtId="169" fontId="32" fillId="2" borderId="107" xfId="2" applyNumberFormat="1" applyFont="1" applyFill="1" applyBorder="1" applyAlignment="1">
      <alignment horizontal="right" vertical="center" wrapText="1"/>
    </xf>
    <xf numFmtId="170" fontId="11" fillId="2" borderId="162" xfId="1" applyNumberFormat="1" applyFont="1" applyFill="1" applyBorder="1" applyAlignment="1">
      <alignment horizontal="right" vertical="center" wrapText="1"/>
    </xf>
    <xf numFmtId="167" fontId="11" fillId="2" borderId="18" xfId="2" applyFont="1" applyFill="1" applyBorder="1" applyAlignment="1">
      <alignment horizontal="right" vertical="center" wrapText="1"/>
    </xf>
    <xf numFmtId="169" fontId="11" fillId="2" borderId="18" xfId="2" applyNumberFormat="1" applyFont="1" applyFill="1" applyBorder="1" applyAlignment="1">
      <alignment horizontal="right" vertical="center" wrapText="1"/>
    </xf>
    <xf numFmtId="170" fontId="11" fillId="2" borderId="163" xfId="1" applyNumberFormat="1" applyFont="1" applyFill="1" applyBorder="1" applyAlignment="1">
      <alignment horizontal="right" vertical="center" wrapText="1"/>
    </xf>
    <xf numFmtId="167" fontId="11" fillId="2" borderId="5" xfId="2" applyFont="1" applyFill="1" applyBorder="1" applyAlignment="1">
      <alignment horizontal="right" vertical="center" wrapText="1"/>
    </xf>
    <xf numFmtId="170" fontId="11" fillId="2" borderId="163" xfId="2" applyNumberFormat="1" applyFont="1" applyFill="1" applyBorder="1" applyAlignment="1">
      <alignment vertical="center" wrapText="1"/>
    </xf>
    <xf numFmtId="170" fontId="32" fillId="2" borderId="165" xfId="2" applyNumberFormat="1" applyFont="1" applyFill="1" applyBorder="1" applyAlignment="1">
      <alignment horizontal="right" vertical="center" wrapText="1"/>
    </xf>
    <xf numFmtId="169" fontId="32" fillId="2" borderId="166" xfId="2" applyNumberFormat="1" applyFont="1" applyFill="1" applyBorder="1" applyAlignment="1">
      <alignment horizontal="center" vertical="center" wrapText="1"/>
    </xf>
    <xf numFmtId="167" fontId="11" fillId="2" borderId="163" xfId="2" applyFont="1" applyFill="1" applyBorder="1" applyAlignment="1">
      <alignment vertical="center" wrapText="1"/>
    </xf>
    <xf numFmtId="10" fontId="32" fillId="2" borderId="174" xfId="2" applyNumberFormat="1" applyFont="1" applyFill="1" applyBorder="1" applyAlignment="1">
      <alignment horizontal="right" vertical="center" wrapText="1"/>
    </xf>
    <xf numFmtId="169" fontId="32" fillId="2" borderId="28" xfId="2" applyNumberFormat="1" applyFont="1" applyFill="1" applyBorder="1" applyAlignment="1">
      <alignment horizontal="center" vertical="center" wrapText="1"/>
    </xf>
    <xf numFmtId="169" fontId="46" fillId="2" borderId="0" xfId="2" applyNumberFormat="1" applyFont="1" applyFill="1" applyBorder="1" applyAlignment="1">
      <alignment vertical="center" wrapText="1"/>
    </xf>
    <xf numFmtId="167" fontId="46" fillId="2" borderId="0" xfId="2" applyFont="1" applyFill="1" applyBorder="1" applyAlignment="1">
      <alignment vertical="center" wrapText="1"/>
    </xf>
    <xf numFmtId="0" fontId="46" fillId="2" borderId="0" xfId="0" applyFont="1" applyFill="1" applyAlignment="1">
      <alignment vertical="top"/>
    </xf>
    <xf numFmtId="169" fontId="11" fillId="2" borderId="20" xfId="2" applyNumberFormat="1" applyFont="1" applyFill="1" applyBorder="1" applyAlignment="1">
      <alignment vertical="center" wrapText="1"/>
    </xf>
    <xf numFmtId="169" fontId="11" fillId="2" borderId="21" xfId="2" applyNumberFormat="1" applyFont="1" applyFill="1" applyBorder="1" applyAlignment="1">
      <alignment vertical="center" wrapText="1"/>
    </xf>
    <xf numFmtId="167" fontId="11" fillId="2" borderId="21" xfId="2" applyFont="1" applyFill="1" applyBorder="1" applyAlignment="1">
      <alignment vertical="center" wrapText="1"/>
    </xf>
    <xf numFmtId="0" fontId="32" fillId="2" borderId="22" xfId="0" applyFont="1" applyFill="1" applyBorder="1" applyAlignment="1">
      <alignment vertical="center" wrapText="1"/>
    </xf>
    <xf numFmtId="0" fontId="32" fillId="2" borderId="108" xfId="0" applyFont="1" applyFill="1" applyBorder="1" applyAlignment="1">
      <alignment vertical="center" wrapText="1"/>
    </xf>
    <xf numFmtId="0" fontId="11" fillId="2" borderId="6" xfId="0" applyFont="1" applyFill="1" applyBorder="1" applyAlignment="1">
      <alignment vertical="center" wrapText="1"/>
    </xf>
    <xf numFmtId="169" fontId="11" fillId="2" borderId="7" xfId="2" applyNumberFormat="1" applyFont="1" applyFill="1" applyBorder="1" applyAlignment="1">
      <alignment vertical="center" wrapText="1"/>
    </xf>
    <xf numFmtId="169" fontId="11" fillId="2" borderId="8" xfId="2" applyNumberFormat="1" applyFont="1" applyFill="1" applyBorder="1" applyAlignment="1">
      <alignment vertical="center" wrapText="1"/>
    </xf>
    <xf numFmtId="167" fontId="11" fillId="2" borderId="8" xfId="2" applyFont="1" applyFill="1" applyBorder="1" applyAlignment="1">
      <alignment vertical="center" wrapText="1"/>
    </xf>
    <xf numFmtId="0" fontId="11" fillId="2" borderId="19" xfId="0" applyFont="1" applyFill="1" applyBorder="1" applyAlignment="1">
      <alignment vertical="center" wrapText="1"/>
    </xf>
    <xf numFmtId="0" fontId="81" fillId="3" borderId="106" xfId="0" applyFont="1" applyFill="1" applyBorder="1" applyAlignment="1">
      <alignment horizontal="center" vertical="center" wrapText="1"/>
    </xf>
    <xf numFmtId="0" fontId="61" fillId="4" borderId="106" xfId="0" applyFont="1" applyFill="1" applyBorder="1" applyAlignment="1">
      <alignment vertical="center"/>
    </xf>
    <xf numFmtId="0" fontId="61" fillId="4" borderId="107" xfId="0" applyFont="1" applyFill="1" applyBorder="1" applyAlignment="1">
      <alignment vertical="center"/>
    </xf>
    <xf numFmtId="169" fontId="11" fillId="2" borderId="179" xfId="2" applyNumberFormat="1" applyFont="1" applyFill="1" applyBorder="1" applyAlignment="1">
      <alignment vertical="center" wrapText="1"/>
    </xf>
    <xf numFmtId="169" fontId="11" fillId="2" borderId="180" xfId="2" applyNumberFormat="1" applyFont="1" applyFill="1" applyBorder="1" applyAlignment="1">
      <alignment vertical="center" wrapText="1"/>
    </xf>
    <xf numFmtId="0" fontId="11" fillId="2" borderId="181" xfId="0" applyFont="1" applyFill="1" applyBorder="1" applyAlignment="1">
      <alignment horizontal="left" vertical="center" wrapText="1"/>
    </xf>
    <xf numFmtId="169" fontId="11" fillId="2" borderId="163" xfId="2" applyNumberFormat="1" applyFont="1" applyFill="1" applyBorder="1" applyAlignment="1">
      <alignment vertical="center" wrapText="1"/>
    </xf>
    <xf numFmtId="0" fontId="11" fillId="2" borderId="182" xfId="0" applyFont="1" applyFill="1" applyBorder="1" applyAlignment="1">
      <alignment horizontal="left" vertical="center" wrapText="1"/>
    </xf>
    <xf numFmtId="169" fontId="11" fillId="2" borderId="174" xfId="2" applyNumberFormat="1" applyFont="1" applyFill="1" applyBorder="1" applyAlignment="1">
      <alignment vertical="center" wrapText="1"/>
    </xf>
    <xf numFmtId="0" fontId="32" fillId="2" borderId="183" xfId="0" applyFont="1" applyFill="1" applyBorder="1" applyAlignment="1">
      <alignment horizontal="left" vertical="center" wrapText="1"/>
    </xf>
    <xf numFmtId="169" fontId="32" fillId="2" borderId="164" xfId="2" applyNumberFormat="1" applyFont="1" applyFill="1" applyBorder="1" applyAlignment="1">
      <alignment vertical="center" wrapText="1"/>
    </xf>
    <xf numFmtId="0" fontId="32" fillId="2" borderId="184" xfId="0" applyFont="1" applyFill="1" applyBorder="1" applyAlignment="1">
      <alignment horizontal="left" vertical="center" wrapText="1"/>
    </xf>
    <xf numFmtId="169" fontId="11" fillId="2" borderId="162" xfId="2" applyNumberFormat="1" applyFont="1" applyFill="1" applyBorder="1" applyAlignment="1">
      <alignment vertical="center" wrapText="1"/>
    </xf>
    <xf numFmtId="0" fontId="11" fillId="2" borderId="185" xfId="0" applyFont="1" applyFill="1" applyBorder="1" applyAlignment="1">
      <alignment horizontal="left" vertical="center" wrapText="1"/>
    </xf>
    <xf numFmtId="169" fontId="11" fillId="2" borderId="186" xfId="2" applyNumberFormat="1" applyFont="1" applyFill="1" applyBorder="1" applyAlignment="1">
      <alignment vertical="center" wrapText="1"/>
    </xf>
    <xf numFmtId="0" fontId="32" fillId="2" borderId="182" xfId="0" applyFont="1" applyFill="1" applyBorder="1" applyAlignment="1">
      <alignment horizontal="left" vertical="center" wrapText="1"/>
    </xf>
    <xf numFmtId="169" fontId="32" fillId="2" borderId="165" xfId="2" applyNumberFormat="1" applyFont="1" applyFill="1" applyBorder="1" applyAlignment="1">
      <alignment vertical="center" wrapText="1"/>
    </xf>
    <xf numFmtId="169" fontId="32" fillId="2" borderId="166" xfId="2" applyNumberFormat="1" applyFont="1" applyFill="1" applyBorder="1" applyAlignment="1">
      <alignment vertical="center" wrapText="1"/>
    </xf>
    <xf numFmtId="0" fontId="15" fillId="3" borderId="169" xfId="0" applyFont="1" applyFill="1" applyBorder="1" applyAlignment="1">
      <alignment horizontal="center" vertical="center" wrapText="1"/>
    </xf>
    <xf numFmtId="0" fontId="15" fillId="3" borderId="170" xfId="0" applyFont="1" applyFill="1" applyBorder="1" applyAlignment="1">
      <alignment horizontal="center" vertical="center" wrapText="1"/>
    </xf>
    <xf numFmtId="0" fontId="36" fillId="4" borderId="158" xfId="0" applyFont="1" applyFill="1" applyBorder="1" applyAlignment="1">
      <alignment vertical="center"/>
    </xf>
    <xf numFmtId="0" fontId="36" fillId="4" borderId="159" xfId="0" applyFont="1" applyFill="1" applyBorder="1" applyAlignment="1">
      <alignment vertical="center"/>
    </xf>
    <xf numFmtId="0" fontId="36" fillId="4" borderId="160" xfId="0" applyFont="1" applyFill="1" applyBorder="1" applyAlignment="1">
      <alignment vertical="center"/>
    </xf>
    <xf numFmtId="0" fontId="16" fillId="3" borderId="187" xfId="0" applyFont="1" applyFill="1" applyBorder="1" applyAlignment="1">
      <alignment horizontal="center" vertical="center" wrapText="1"/>
    </xf>
    <xf numFmtId="0" fontId="11" fillId="2" borderId="20" xfId="0" applyFont="1" applyFill="1" applyBorder="1"/>
    <xf numFmtId="169" fontId="11" fillId="2" borderId="54" xfId="2" applyNumberFormat="1" applyFont="1" applyFill="1" applyBorder="1" applyAlignment="1">
      <alignment vertical="center" wrapText="1"/>
    </xf>
    <xf numFmtId="0" fontId="11" fillId="2" borderId="23" xfId="0" applyFont="1" applyFill="1" applyBorder="1"/>
    <xf numFmtId="169" fontId="11" fillId="6" borderId="46" xfId="2" applyNumberFormat="1" applyFont="1" applyFill="1" applyBorder="1" applyAlignment="1">
      <alignment vertical="center" wrapText="1"/>
    </xf>
    <xf numFmtId="0" fontId="11" fillId="2" borderId="5" xfId="0" applyFont="1" applyFill="1" applyBorder="1" applyAlignment="1">
      <alignment horizontal="left" vertical="center" wrapText="1" indent="1"/>
    </xf>
    <xf numFmtId="169" fontId="32" fillId="2" borderId="46" xfId="2" applyNumberFormat="1" applyFont="1" applyFill="1" applyBorder="1" applyAlignment="1">
      <alignment vertical="center" wrapText="1"/>
    </xf>
    <xf numFmtId="169" fontId="11" fillId="6" borderId="6" xfId="2" applyNumberFormat="1" applyFont="1" applyFill="1" applyBorder="1" applyAlignment="1">
      <alignment vertical="center" wrapText="1"/>
    </xf>
    <xf numFmtId="0" fontId="11" fillId="2" borderId="71" xfId="0" applyFont="1" applyFill="1" applyBorder="1"/>
    <xf numFmtId="169" fontId="32" fillId="2" borderId="109" xfId="2" applyNumberFormat="1" applyFont="1" applyFill="1" applyBorder="1" applyAlignment="1">
      <alignment vertical="center" wrapText="1"/>
    </xf>
    <xf numFmtId="169" fontId="11" fillId="6" borderId="8" xfId="2" applyNumberFormat="1" applyFont="1" applyFill="1" applyBorder="1" applyAlignment="1">
      <alignment vertical="center" wrapText="1"/>
    </xf>
    <xf numFmtId="169" fontId="11" fillId="6" borderId="9" xfId="2" applyNumberFormat="1" applyFont="1" applyFill="1" applyBorder="1" applyAlignment="1">
      <alignment vertical="center" wrapText="1"/>
    </xf>
    <xf numFmtId="0" fontId="32" fillId="2" borderId="8" xfId="0" applyFont="1" applyFill="1" applyBorder="1" applyAlignment="1">
      <alignment vertical="center" wrapText="1"/>
    </xf>
    <xf numFmtId="0" fontId="32" fillId="2" borderId="9" xfId="0" applyFont="1" applyFill="1" applyBorder="1" applyAlignment="1">
      <alignment horizontal="center" vertical="center" wrapText="1"/>
    </xf>
    <xf numFmtId="0" fontId="70" fillId="3" borderId="35" xfId="0" applyFont="1" applyFill="1" applyBorder="1" applyAlignment="1">
      <alignment horizontal="center" vertical="center" wrapText="1"/>
    </xf>
    <xf numFmtId="0" fontId="70" fillId="3" borderId="36" xfId="0" applyFont="1" applyFill="1" applyBorder="1" applyAlignment="1">
      <alignment horizontal="center" vertical="center" wrapText="1"/>
    </xf>
    <xf numFmtId="0" fontId="61" fillId="4" borderId="113" xfId="0" applyFont="1" applyFill="1" applyBorder="1" applyAlignment="1">
      <alignment vertical="center"/>
    </xf>
    <xf numFmtId="0" fontId="59" fillId="2" borderId="0" xfId="0" applyFont="1" applyFill="1" applyAlignment="1">
      <alignment horizontal="left" vertical="top" wrapText="1"/>
    </xf>
    <xf numFmtId="169" fontId="32" fillId="2" borderId="20" xfId="2" applyNumberFormat="1" applyFont="1" applyFill="1" applyBorder="1" applyAlignment="1">
      <alignment horizontal="center" vertical="center" wrapText="1"/>
    </xf>
    <xf numFmtId="169" fontId="11" fillId="2" borderId="21" xfId="2" applyNumberFormat="1" applyFont="1" applyFill="1" applyBorder="1" applyAlignment="1">
      <alignment horizontal="center" vertical="center" wrapText="1"/>
    </xf>
    <xf numFmtId="169" fontId="11" fillId="2" borderId="22" xfId="2" applyNumberFormat="1" applyFont="1" applyFill="1" applyBorder="1" applyAlignment="1">
      <alignment horizontal="center" vertical="center" wrapText="1"/>
    </xf>
    <xf numFmtId="169" fontId="32" fillId="2" borderId="21" xfId="2" applyNumberFormat="1" applyFont="1" applyFill="1" applyBorder="1" applyAlignment="1">
      <alignment horizontal="center" vertical="center" wrapText="1"/>
    </xf>
    <xf numFmtId="0" fontId="11" fillId="2" borderId="21" xfId="0" applyFont="1" applyFill="1" applyBorder="1" applyAlignment="1">
      <alignment horizontal="left" vertical="center" wrapText="1" indent="1"/>
    </xf>
    <xf numFmtId="0" fontId="11" fillId="2" borderId="22" xfId="0" applyFont="1" applyFill="1" applyBorder="1" applyAlignment="1">
      <alignment horizontal="center" vertical="center" wrapText="1"/>
    </xf>
    <xf numFmtId="169" fontId="32" fillId="2" borderId="23" xfId="2" applyNumberFormat="1" applyFont="1" applyFill="1" applyBorder="1" applyAlignment="1">
      <alignment horizontal="center" vertical="center" wrapText="1"/>
    </xf>
    <xf numFmtId="169" fontId="11" fillId="2" borderId="24" xfId="2" applyNumberFormat="1" applyFont="1" applyFill="1" applyBorder="1" applyAlignment="1">
      <alignment horizontal="center" vertical="center" wrapText="1"/>
    </xf>
    <xf numFmtId="169" fontId="32" fillId="2" borderId="0" xfId="2" applyNumberFormat="1" applyFont="1" applyFill="1" applyBorder="1" applyAlignment="1">
      <alignment horizontal="center" vertical="center" wrapText="1"/>
    </xf>
    <xf numFmtId="0" fontId="11" fillId="2" borderId="0" xfId="0" applyFont="1" applyFill="1" applyAlignment="1">
      <alignment horizontal="left" vertical="center" wrapText="1" indent="1"/>
    </xf>
    <xf numFmtId="0" fontId="11" fillId="2" borderId="24" xfId="0" applyFont="1" applyFill="1" applyBorder="1" applyAlignment="1">
      <alignment horizontal="center" vertical="center" wrapText="1"/>
    </xf>
    <xf numFmtId="169" fontId="11" fillId="2" borderId="23" xfId="0" applyNumberFormat="1" applyFont="1" applyFill="1" applyBorder="1"/>
    <xf numFmtId="169" fontId="11" fillId="2" borderId="0" xfId="0" applyNumberFormat="1" applyFont="1" applyFill="1"/>
    <xf numFmtId="0" fontId="11" fillId="2" borderId="0" xfId="0" applyFont="1" applyFill="1" applyAlignment="1">
      <alignment horizontal="left" vertical="center" wrapText="1"/>
    </xf>
    <xf numFmtId="169" fontId="32" fillId="2" borderId="24" xfId="2" applyNumberFormat="1" applyFont="1" applyFill="1" applyBorder="1" applyAlignment="1">
      <alignment horizontal="center" vertical="center" wrapText="1"/>
    </xf>
    <xf numFmtId="169" fontId="32" fillId="2" borderId="23" xfId="0" applyNumberFormat="1" applyFont="1" applyFill="1" applyBorder="1" applyAlignment="1">
      <alignment vertical="top"/>
    </xf>
    <xf numFmtId="169" fontId="32" fillId="2" borderId="0" xfId="2" applyNumberFormat="1" applyFont="1" applyFill="1" applyBorder="1" applyAlignment="1">
      <alignment horizontal="center" vertical="top" wrapText="1"/>
    </xf>
    <xf numFmtId="169" fontId="32" fillId="2" borderId="24" xfId="2" applyNumberFormat="1" applyFont="1" applyFill="1" applyBorder="1" applyAlignment="1">
      <alignment horizontal="center" vertical="top" wrapText="1"/>
    </xf>
    <xf numFmtId="169" fontId="32" fillId="2" borderId="0" xfId="0" applyNumberFormat="1" applyFont="1" applyFill="1" applyAlignment="1">
      <alignment horizontal="center" vertical="top"/>
    </xf>
    <xf numFmtId="169" fontId="32" fillId="2" borderId="23" xfId="0" applyNumberFormat="1" applyFont="1" applyFill="1" applyBorder="1" applyAlignment="1">
      <alignment horizontal="center" vertical="top"/>
    </xf>
    <xf numFmtId="169" fontId="32" fillId="2" borderId="71" xfId="2" applyNumberFormat="1" applyFont="1" applyFill="1" applyBorder="1" applyAlignment="1">
      <alignment horizontal="center" vertical="center" wrapText="1"/>
    </xf>
    <xf numFmtId="169" fontId="11" fillId="2" borderId="72" xfId="2" applyNumberFormat="1" applyFont="1" applyFill="1" applyBorder="1" applyAlignment="1">
      <alignment horizontal="center" vertical="center" wrapText="1"/>
    </xf>
    <xf numFmtId="169" fontId="11" fillId="2" borderId="73" xfId="2" applyNumberFormat="1" applyFont="1" applyFill="1" applyBorder="1" applyAlignment="1">
      <alignment horizontal="center" vertical="center" wrapText="1"/>
    </xf>
    <xf numFmtId="169" fontId="32" fillId="2" borderId="72" xfId="2" applyNumberFormat="1"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9" fillId="4" borderId="106" xfId="0" applyFont="1" applyFill="1" applyBorder="1" applyAlignment="1">
      <alignment vertical="center"/>
    </xf>
    <xf numFmtId="0" fontId="19" fillId="4" borderId="107" xfId="0" applyFont="1" applyFill="1" applyBorder="1" applyAlignment="1">
      <alignment vertical="center"/>
    </xf>
    <xf numFmtId="0" fontId="59" fillId="2" borderId="107" xfId="0" applyFont="1" applyFill="1" applyBorder="1" applyAlignment="1">
      <alignment horizontal="left" vertical="top" wrapText="1"/>
    </xf>
    <xf numFmtId="169" fontId="32" fillId="2" borderId="107" xfId="2" applyNumberFormat="1" applyFont="1" applyFill="1" applyBorder="1" applyAlignment="1">
      <alignment horizontal="center" vertical="center" wrapText="1"/>
    </xf>
    <xf numFmtId="0" fontId="11" fillId="2" borderId="0" xfId="0" applyFont="1" applyFill="1" applyAlignment="1">
      <alignment horizontal="left" vertical="center" wrapText="1" indent="3"/>
    </xf>
    <xf numFmtId="169" fontId="11" fillId="2" borderId="3" xfId="2" applyNumberFormat="1" applyFont="1" applyFill="1" applyBorder="1" applyAlignment="1">
      <alignment vertical="center" wrapText="1"/>
    </xf>
    <xf numFmtId="0" fontId="11" fillId="2" borderId="3" xfId="0" applyFont="1" applyFill="1" applyBorder="1" applyAlignment="1">
      <alignment vertical="center" wrapText="1"/>
    </xf>
    <xf numFmtId="0" fontId="15" fillId="2" borderId="5" xfId="0" applyFont="1" applyFill="1" applyBorder="1" applyAlignment="1">
      <alignment horizontal="left" vertical="center" wrapText="1" indent="1"/>
    </xf>
    <xf numFmtId="0" fontId="15" fillId="2" borderId="5" xfId="0" applyFont="1" applyFill="1" applyBorder="1" applyAlignment="1">
      <alignment horizontal="left" vertical="center" wrapText="1" indent="3"/>
    </xf>
    <xf numFmtId="0" fontId="32" fillId="2" borderId="6" xfId="0" applyFont="1" applyFill="1" applyBorder="1" applyAlignment="1">
      <alignment vertical="center" wrapText="1"/>
    </xf>
    <xf numFmtId="169" fontId="32" fillId="2" borderId="9" xfId="2" applyNumberFormat="1" applyFont="1" applyFill="1" applyBorder="1" applyAlignment="1">
      <alignment vertical="center" wrapText="1"/>
    </xf>
    <xf numFmtId="0" fontId="36" fillId="4" borderId="106" xfId="0" applyFont="1" applyFill="1" applyBorder="1" applyAlignment="1">
      <alignment vertical="center"/>
    </xf>
    <xf numFmtId="0" fontId="27" fillId="0" borderId="0" xfId="15"/>
    <xf numFmtId="0" fontId="15" fillId="0" borderId="0" xfId="15" applyFont="1"/>
    <xf numFmtId="0" fontId="15" fillId="2" borderId="0" xfId="15" applyFont="1" applyFill="1"/>
    <xf numFmtId="0" fontId="41" fillId="2" borderId="0" xfId="3" quotePrefix="1" applyFont="1" applyFill="1" applyAlignment="1">
      <alignment vertical="center" wrapText="1"/>
    </xf>
    <xf numFmtId="0" fontId="15" fillId="2" borderId="0" xfId="15" quotePrefix="1" applyFont="1" applyFill="1" applyAlignment="1">
      <alignment vertical="top"/>
    </xf>
    <xf numFmtId="165" fontId="16" fillId="2" borderId="106" xfId="15" applyNumberFormat="1" applyFont="1" applyFill="1" applyBorder="1"/>
    <xf numFmtId="165" fontId="16" fillId="2" borderId="107" xfId="15" applyNumberFormat="1" applyFont="1" applyFill="1" applyBorder="1"/>
    <xf numFmtId="165" fontId="16" fillId="2" borderId="148" xfId="15" applyNumberFormat="1" applyFont="1" applyFill="1" applyBorder="1"/>
    <xf numFmtId="0" fontId="16" fillId="2" borderId="108" xfId="15" applyFont="1" applyFill="1" applyBorder="1"/>
    <xf numFmtId="165" fontId="15" fillId="2" borderId="23" xfId="15" applyNumberFormat="1" applyFont="1" applyFill="1" applyBorder="1" applyAlignment="1">
      <alignment horizontal="left" indent="4"/>
    </xf>
    <xf numFmtId="165" fontId="15" fillId="2" borderId="0" xfId="15" applyNumberFormat="1" applyFont="1" applyFill="1" applyAlignment="1">
      <alignment horizontal="left" indent="4"/>
    </xf>
    <xf numFmtId="165" fontId="15" fillId="2" borderId="81" xfId="15" applyNumberFormat="1" applyFont="1" applyFill="1" applyBorder="1" applyAlignment="1">
      <alignment horizontal="left" indent="4"/>
    </xf>
    <xf numFmtId="0" fontId="15" fillId="2" borderId="24" xfId="15" applyFont="1" applyFill="1" applyBorder="1" applyAlignment="1">
      <alignment horizontal="left" indent="4"/>
    </xf>
    <xf numFmtId="165" fontId="16" fillId="2" borderId="106" xfId="15" applyNumberFormat="1" applyFont="1" applyFill="1" applyBorder="1" applyAlignment="1">
      <alignment horizontal="right"/>
    </xf>
    <xf numFmtId="165" fontId="16" fillId="2" borderId="107" xfId="15" applyNumberFormat="1" applyFont="1" applyFill="1" applyBorder="1" applyAlignment="1">
      <alignment horizontal="right"/>
    </xf>
    <xf numFmtId="165" fontId="16" fillId="2" borderId="148" xfId="15" applyNumberFormat="1" applyFont="1" applyFill="1" applyBorder="1" applyAlignment="1">
      <alignment horizontal="right"/>
    </xf>
    <xf numFmtId="0" fontId="16" fillId="2" borderId="108" xfId="15" applyFont="1" applyFill="1" applyBorder="1" applyAlignment="1">
      <alignment horizontal="left"/>
    </xf>
    <xf numFmtId="165" fontId="15" fillId="2" borderId="17" xfId="15" applyNumberFormat="1" applyFont="1" applyFill="1" applyBorder="1" applyAlignment="1">
      <alignment horizontal="right"/>
    </xf>
    <xf numFmtId="165" fontId="15" fillId="2" borderId="18" xfId="15" applyNumberFormat="1" applyFont="1" applyFill="1" applyBorder="1" applyAlignment="1">
      <alignment horizontal="right"/>
    </xf>
    <xf numFmtId="165" fontId="15" fillId="2" borderId="149" xfId="15" applyNumberFormat="1" applyFont="1" applyFill="1" applyBorder="1" applyAlignment="1">
      <alignment horizontal="right"/>
    </xf>
    <xf numFmtId="0" fontId="15" fillId="2" borderId="19" xfId="15" applyFont="1" applyFill="1" applyBorder="1" applyAlignment="1">
      <alignment horizontal="left"/>
    </xf>
    <xf numFmtId="165" fontId="15" fillId="2" borderId="4" xfId="15" applyNumberFormat="1" applyFont="1" applyFill="1" applyBorder="1" applyAlignment="1">
      <alignment horizontal="right"/>
    </xf>
    <xf numFmtId="165" fontId="15" fillId="2" borderId="5" xfId="15" applyNumberFormat="1" applyFont="1" applyFill="1" applyBorder="1" applyAlignment="1">
      <alignment horizontal="right"/>
    </xf>
    <xf numFmtId="165" fontId="15" fillId="2" borderId="26" xfId="15" applyNumberFormat="1" applyFont="1" applyFill="1" applyBorder="1" applyAlignment="1">
      <alignment horizontal="right"/>
    </xf>
    <xf numFmtId="0" fontId="15" fillId="2" borderId="6" xfId="15" applyFont="1" applyFill="1" applyBorder="1" applyAlignment="1">
      <alignment horizontal="left" indent="4"/>
    </xf>
    <xf numFmtId="0" fontId="16" fillId="2" borderId="6" xfId="15" applyFont="1" applyFill="1" applyBorder="1"/>
    <xf numFmtId="165" fontId="15" fillId="2" borderId="4" xfId="15" applyNumberFormat="1" applyFont="1" applyFill="1" applyBorder="1"/>
    <xf numFmtId="165" fontId="15" fillId="2" borderId="5" xfId="15" applyNumberFormat="1" applyFont="1" applyFill="1" applyBorder="1"/>
    <xf numFmtId="165" fontId="15" fillId="2" borderId="26" xfId="15" applyNumberFormat="1" applyFont="1" applyFill="1" applyBorder="1"/>
    <xf numFmtId="165" fontId="15" fillId="2" borderId="27" xfId="15" applyNumberFormat="1" applyFont="1" applyFill="1" applyBorder="1"/>
    <xf numFmtId="165" fontId="15" fillId="2" borderId="28" xfId="15" applyNumberFormat="1" applyFont="1" applyFill="1" applyBorder="1"/>
    <xf numFmtId="165" fontId="15" fillId="2" borderId="30" xfId="15" applyNumberFormat="1" applyFont="1" applyFill="1" applyBorder="1"/>
    <xf numFmtId="0" fontId="15" fillId="2" borderId="29" xfId="15" applyFont="1" applyFill="1" applyBorder="1"/>
    <xf numFmtId="165" fontId="16" fillId="2" borderId="0" xfId="15" applyNumberFormat="1" applyFont="1" applyFill="1" applyAlignment="1">
      <alignment horizontal="left" indent="4"/>
    </xf>
    <xf numFmtId="165" fontId="16" fillId="2" borderId="81" xfId="15" applyNumberFormat="1" applyFont="1" applyFill="1" applyBorder="1" applyAlignment="1">
      <alignment horizontal="left" indent="4"/>
    </xf>
    <xf numFmtId="0" fontId="15" fillId="2" borderId="19" xfId="15" applyFont="1" applyFill="1" applyBorder="1" applyAlignment="1">
      <alignment horizontal="left" indent="4"/>
    </xf>
    <xf numFmtId="0" fontId="16" fillId="2" borderId="29" xfId="15" applyFont="1" applyFill="1" applyBorder="1"/>
    <xf numFmtId="165" fontId="15" fillId="2" borderId="17" xfId="15" applyNumberFormat="1" applyFont="1" applyFill="1" applyBorder="1" applyAlignment="1">
      <alignment horizontal="left" indent="4"/>
    </xf>
    <xf numFmtId="165" fontId="15" fillId="2" borderId="18" xfId="15" applyNumberFormat="1" applyFont="1" applyFill="1" applyBorder="1" applyAlignment="1">
      <alignment horizontal="left" indent="4"/>
    </xf>
    <xf numFmtId="165" fontId="15" fillId="2" borderId="149" xfId="15" applyNumberFormat="1" applyFont="1" applyFill="1" applyBorder="1" applyAlignment="1">
      <alignment horizontal="left" indent="4"/>
    </xf>
    <xf numFmtId="0" fontId="15" fillId="2" borderId="6" xfId="15" applyFont="1" applyFill="1" applyBorder="1" applyAlignment="1">
      <alignment horizontal="left" indent="7"/>
    </xf>
    <xf numFmtId="165" fontId="28" fillId="2" borderId="4" xfId="7" quotePrefix="1" applyNumberFormat="1" applyFont="1" applyFill="1" applyBorder="1" applyAlignment="1" applyProtection="1">
      <alignment horizontal="right" vertical="center"/>
    </xf>
    <xf numFmtId="165" fontId="28" fillId="2" borderId="5" xfId="7" quotePrefix="1" applyNumberFormat="1" applyFont="1" applyFill="1" applyBorder="1" applyAlignment="1" applyProtection="1">
      <alignment horizontal="right" vertical="center"/>
    </xf>
    <xf numFmtId="165" fontId="28" fillId="2" borderId="26" xfId="7" quotePrefix="1" applyNumberFormat="1" applyFont="1" applyFill="1" applyBorder="1" applyAlignment="1" applyProtection="1">
      <alignment horizontal="right" vertical="center"/>
    </xf>
    <xf numFmtId="165" fontId="15" fillId="2" borderId="4" xfId="15" applyNumberFormat="1" applyFont="1" applyFill="1" applyBorder="1" applyAlignment="1">
      <alignment horizontal="left" indent="4"/>
    </xf>
    <xf numFmtId="165" fontId="15" fillId="2" borderId="5" xfId="15" applyNumberFormat="1" applyFont="1" applyFill="1" applyBorder="1" applyAlignment="1">
      <alignment horizontal="left" indent="4"/>
    </xf>
    <xf numFmtId="165" fontId="15" fillId="2" borderId="26" xfId="15" applyNumberFormat="1" applyFont="1" applyFill="1" applyBorder="1" applyAlignment="1">
      <alignment horizontal="left" indent="4"/>
    </xf>
    <xf numFmtId="0" fontId="16" fillId="2" borderId="6" xfId="15" applyFont="1" applyFill="1" applyBorder="1" applyAlignment="1">
      <alignment horizontal="left"/>
    </xf>
    <xf numFmtId="0" fontId="16" fillId="2" borderId="4" xfId="15" applyFont="1" applyFill="1" applyBorder="1"/>
    <xf numFmtId="0" fontId="15" fillId="2" borderId="5" xfId="15" applyFont="1" applyFill="1" applyBorder="1"/>
    <xf numFmtId="0" fontId="15" fillId="2" borderId="26" xfId="15" applyFont="1" applyFill="1" applyBorder="1"/>
    <xf numFmtId="0" fontId="16" fillId="2" borderId="7" xfId="15" applyFont="1" applyFill="1" applyBorder="1"/>
    <xf numFmtId="0" fontId="15" fillId="2" borderId="8" xfId="15" applyFont="1" applyFill="1" applyBorder="1"/>
    <xf numFmtId="0" fontId="15" fillId="2" borderId="110" xfId="15" applyFont="1" applyFill="1" applyBorder="1"/>
    <xf numFmtId="0" fontId="16" fillId="2" borderId="9" xfId="15" applyFont="1" applyFill="1" applyBorder="1"/>
    <xf numFmtId="0" fontId="90" fillId="0" borderId="0" xfId="15" applyFont="1"/>
    <xf numFmtId="0" fontId="90" fillId="2" borderId="0" xfId="15" applyFont="1" applyFill="1"/>
    <xf numFmtId="0" fontId="34" fillId="3" borderId="108" xfId="3" applyFont="1" applyFill="1" applyBorder="1" applyAlignment="1">
      <alignment vertical="center"/>
    </xf>
    <xf numFmtId="0" fontId="24" fillId="0" borderId="0" xfId="14" applyFont="1" applyAlignment="1">
      <alignment vertical="center"/>
    </xf>
    <xf numFmtId="0" fontId="24" fillId="2" borderId="0" xfId="14" applyFont="1" applyFill="1" applyAlignment="1">
      <alignment vertical="center"/>
    </xf>
    <xf numFmtId="0" fontId="36" fillId="4" borderId="106" xfId="3" applyFont="1" applyFill="1" applyBorder="1" applyAlignment="1">
      <alignment horizontal="left" vertical="center"/>
    </xf>
    <xf numFmtId="0" fontId="36" fillId="4" borderId="107" xfId="3" applyFont="1" applyFill="1" applyBorder="1" applyAlignment="1">
      <alignment horizontal="left" vertical="center"/>
    </xf>
    <xf numFmtId="0" fontId="36" fillId="4" borderId="108" xfId="3" applyFont="1" applyFill="1" applyBorder="1" applyAlignment="1">
      <alignment horizontal="left" vertical="center"/>
    </xf>
    <xf numFmtId="0" fontId="27" fillId="2" borderId="0" xfId="15" applyFill="1"/>
    <xf numFmtId="0" fontId="24" fillId="7" borderId="0" xfId="3" applyFont="1" applyFill="1"/>
    <xf numFmtId="0" fontId="15" fillId="7" borderId="0" xfId="3" applyFont="1" applyFill="1"/>
    <xf numFmtId="0" fontId="15" fillId="7" borderId="0" xfId="3" quotePrefix="1" applyFont="1" applyFill="1" applyAlignment="1">
      <alignment vertical="top"/>
    </xf>
    <xf numFmtId="0" fontId="15" fillId="0" borderId="0" xfId="3" quotePrefix="1" applyFont="1" applyAlignment="1">
      <alignment vertical="top"/>
    </xf>
    <xf numFmtId="0" fontId="15" fillId="7" borderId="0" xfId="3" applyFont="1" applyFill="1" applyAlignment="1">
      <alignment vertical="center"/>
    </xf>
    <xf numFmtId="168" fontId="15" fillId="7" borderId="1" xfId="7" applyNumberFormat="1" applyFont="1" applyFill="1" applyBorder="1" applyAlignment="1" applyProtection="1">
      <alignment vertical="center"/>
    </xf>
    <xf numFmtId="168" fontId="15" fillId="7" borderId="2" xfId="7" applyNumberFormat="1" applyFont="1" applyFill="1" applyBorder="1" applyAlignment="1" applyProtection="1">
      <alignment vertical="center"/>
    </xf>
    <xf numFmtId="168" fontId="15" fillId="7" borderId="25" xfId="7" applyNumberFormat="1" applyFont="1" applyFill="1" applyBorder="1" applyAlignment="1" applyProtection="1">
      <alignment vertical="center"/>
    </xf>
    <xf numFmtId="0" fontId="15" fillId="7" borderId="2" xfId="3" applyFont="1" applyFill="1" applyBorder="1" applyAlignment="1">
      <alignment vertical="center"/>
    </xf>
    <xf numFmtId="0" fontId="15" fillId="7" borderId="3" xfId="3" applyFont="1" applyFill="1" applyBorder="1" applyAlignment="1">
      <alignment vertical="center"/>
    </xf>
    <xf numFmtId="168" fontId="15" fillId="7" borderId="4" xfId="7" applyNumberFormat="1" applyFont="1" applyFill="1" applyBorder="1" applyAlignment="1" applyProtection="1">
      <alignment vertical="center"/>
    </xf>
    <xf numFmtId="168" fontId="15" fillId="7" borderId="5" xfId="7" applyNumberFormat="1" applyFont="1" applyFill="1" applyBorder="1" applyAlignment="1" applyProtection="1">
      <alignment vertical="center"/>
    </xf>
    <xf numFmtId="168" fontId="15" fillId="7" borderId="26" xfId="7" applyNumberFormat="1" applyFont="1" applyFill="1" applyBorder="1" applyAlignment="1" applyProtection="1">
      <alignment vertical="center"/>
    </xf>
    <xf numFmtId="0" fontId="15" fillId="7" borderId="5" xfId="3" applyFont="1" applyFill="1" applyBorder="1" applyAlignment="1">
      <alignment vertical="center"/>
    </xf>
    <xf numFmtId="0" fontId="15" fillId="7" borderId="6" xfId="3" applyFont="1" applyFill="1" applyBorder="1" applyAlignment="1">
      <alignment vertical="center"/>
    </xf>
    <xf numFmtId="168" fontId="16" fillId="7" borderId="4" xfId="7" applyNumberFormat="1" applyFont="1" applyFill="1" applyBorder="1" applyAlignment="1" applyProtection="1">
      <alignment vertical="center"/>
    </xf>
    <xf numFmtId="0" fontId="16" fillId="7" borderId="6" xfId="3" applyFont="1" applyFill="1" applyBorder="1" applyAlignment="1">
      <alignment vertical="center"/>
    </xf>
    <xf numFmtId="168" fontId="16" fillId="7" borderId="27" xfId="7" applyNumberFormat="1" applyFont="1" applyFill="1" applyBorder="1" applyAlignment="1" applyProtection="1">
      <alignment vertical="center"/>
    </xf>
    <xf numFmtId="168" fontId="15" fillId="7" borderId="28" xfId="7" applyNumberFormat="1" applyFont="1" applyFill="1" applyBorder="1" applyAlignment="1" applyProtection="1">
      <alignment vertical="center"/>
    </xf>
    <xf numFmtId="168" fontId="15" fillId="7" borderId="30" xfId="7" applyNumberFormat="1" applyFont="1" applyFill="1" applyBorder="1" applyAlignment="1" applyProtection="1">
      <alignment vertical="center"/>
    </xf>
    <xf numFmtId="0" fontId="15" fillId="7" borderId="28" xfId="3" applyFont="1" applyFill="1" applyBorder="1" applyAlignment="1">
      <alignment vertical="center"/>
    </xf>
    <xf numFmtId="0" fontId="15" fillId="7" borderId="29" xfId="3" applyFont="1" applyFill="1" applyBorder="1" applyAlignment="1">
      <alignment vertical="center"/>
    </xf>
    <xf numFmtId="168" fontId="29" fillId="7" borderId="106" xfId="7" applyNumberFormat="1" applyFont="1" applyFill="1" applyBorder="1" applyAlignment="1" applyProtection="1">
      <alignment vertical="center"/>
    </xf>
    <xf numFmtId="168" fontId="29" fillId="7" borderId="107" xfId="7" applyNumberFormat="1" applyFont="1" applyFill="1" applyBorder="1" applyAlignment="1" applyProtection="1">
      <alignment vertical="center"/>
    </xf>
    <xf numFmtId="168" fontId="29" fillId="7" borderId="148" xfId="7" applyNumberFormat="1" applyFont="1" applyFill="1" applyBorder="1" applyAlignment="1" applyProtection="1">
      <alignment vertical="center"/>
    </xf>
    <xf numFmtId="0" fontId="28" fillId="7" borderId="107" xfId="3" applyFont="1" applyFill="1" applyBorder="1" applyAlignment="1">
      <alignment vertical="center"/>
    </xf>
    <xf numFmtId="0" fontId="32" fillId="7" borderId="108" xfId="3" applyFont="1" applyFill="1" applyBorder="1" applyAlignment="1">
      <alignment vertical="center"/>
    </xf>
    <xf numFmtId="168" fontId="29" fillId="7" borderId="17" xfId="7" applyNumberFormat="1" applyFont="1" applyFill="1" applyBorder="1" applyAlignment="1" applyProtection="1">
      <alignment vertical="center"/>
    </xf>
    <xf numFmtId="168" fontId="28" fillId="7" borderId="18" xfId="7" applyNumberFormat="1" applyFont="1" applyFill="1" applyBorder="1" applyAlignment="1" applyProtection="1">
      <alignment vertical="center"/>
    </xf>
    <xf numFmtId="168" fontId="28" fillId="7" borderId="149" xfId="7" applyNumberFormat="1" applyFont="1" applyFill="1" applyBorder="1" applyAlignment="1" applyProtection="1">
      <alignment vertical="center"/>
    </xf>
    <xf numFmtId="0" fontId="28" fillId="7" borderId="18" xfId="3" applyFont="1" applyFill="1" applyBorder="1" applyAlignment="1">
      <alignment vertical="center"/>
    </xf>
    <xf numFmtId="0" fontId="15" fillId="7" borderId="19" xfId="3" applyFont="1" applyFill="1" applyBorder="1" applyAlignment="1">
      <alignment vertical="center"/>
    </xf>
    <xf numFmtId="168" fontId="28" fillId="7" borderId="4" xfId="7" applyNumberFormat="1" applyFont="1" applyFill="1" applyBorder="1" applyAlignment="1" applyProtection="1">
      <alignment vertical="center"/>
    </xf>
    <xf numFmtId="168" fontId="28" fillId="7" borderId="5" xfId="7" applyNumberFormat="1" applyFont="1" applyFill="1" applyBorder="1" applyAlignment="1" applyProtection="1">
      <alignment vertical="center"/>
    </xf>
    <xf numFmtId="168" fontId="28" fillId="7" borderId="26" xfId="7" applyNumberFormat="1" applyFont="1" applyFill="1" applyBorder="1" applyAlignment="1" applyProtection="1">
      <alignment vertical="center"/>
    </xf>
    <xf numFmtId="0" fontId="28" fillId="7" borderId="5" xfId="3" applyFont="1" applyFill="1" applyBorder="1" applyAlignment="1">
      <alignment vertical="center"/>
    </xf>
    <xf numFmtId="0" fontId="28" fillId="7" borderId="6" xfId="3" applyFont="1" applyFill="1" applyBorder="1" applyAlignment="1">
      <alignment horizontal="left" vertical="center"/>
    </xf>
    <xf numFmtId="168" fontId="29" fillId="7" borderId="27" xfId="7" applyNumberFormat="1" applyFont="1" applyFill="1" applyBorder="1" applyAlignment="1" applyProtection="1">
      <alignment vertical="center"/>
    </xf>
    <xf numFmtId="168" fontId="28" fillId="7" borderId="28" xfId="7" applyNumberFormat="1" applyFont="1" applyFill="1" applyBorder="1" applyAlignment="1" applyProtection="1">
      <alignment vertical="center"/>
    </xf>
    <xf numFmtId="168" fontId="28" fillId="7" borderId="30" xfId="7" applyNumberFormat="1" applyFont="1" applyFill="1" applyBorder="1" applyAlignment="1" applyProtection="1">
      <alignment vertical="center"/>
    </xf>
    <xf numFmtId="0" fontId="28" fillId="7" borderId="28" xfId="3" applyFont="1" applyFill="1" applyBorder="1" applyAlignment="1">
      <alignment vertical="center"/>
    </xf>
    <xf numFmtId="168" fontId="16" fillId="7" borderId="106" xfId="7" applyNumberFormat="1" applyFont="1" applyFill="1" applyBorder="1" applyAlignment="1" applyProtection="1">
      <alignment vertical="center"/>
    </xf>
    <xf numFmtId="168" fontId="16" fillId="7" borderId="107" xfId="7" applyNumberFormat="1" applyFont="1" applyFill="1" applyBorder="1" applyAlignment="1" applyProtection="1">
      <alignment vertical="center"/>
    </xf>
    <xf numFmtId="168" fontId="16" fillId="7" borderId="148" xfId="7" applyNumberFormat="1" applyFont="1" applyFill="1" applyBorder="1" applyAlignment="1" applyProtection="1">
      <alignment vertical="center"/>
    </xf>
    <xf numFmtId="0" fontId="16" fillId="7" borderId="108" xfId="3" applyFont="1" applyFill="1" applyBorder="1" applyAlignment="1">
      <alignment vertical="center"/>
    </xf>
    <xf numFmtId="168" fontId="15" fillId="7" borderId="17" xfId="7" applyNumberFormat="1" applyFont="1" applyFill="1" applyBorder="1" applyAlignment="1" applyProtection="1">
      <alignment vertical="center"/>
    </xf>
    <xf numFmtId="168" fontId="15" fillId="7" borderId="18" xfId="7" applyNumberFormat="1" applyFont="1" applyFill="1" applyBorder="1" applyAlignment="1" applyProtection="1">
      <alignment vertical="center"/>
    </xf>
    <xf numFmtId="168" fontId="15" fillId="7" borderId="149" xfId="7" applyNumberFormat="1" applyFont="1" applyFill="1" applyBorder="1" applyAlignment="1" applyProtection="1">
      <alignment vertical="center"/>
    </xf>
    <xf numFmtId="0" fontId="28" fillId="7" borderId="18" xfId="3" applyFont="1" applyFill="1" applyBorder="1" applyAlignment="1">
      <alignment horizontal="right" vertical="center" indent="1"/>
    </xf>
    <xf numFmtId="0" fontId="15" fillId="7" borderId="19" xfId="3" applyFont="1" applyFill="1" applyBorder="1" applyAlignment="1">
      <alignment horizontal="left" vertical="center"/>
    </xf>
    <xf numFmtId="168" fontId="16" fillId="7" borderId="5" xfId="7" applyNumberFormat="1" applyFont="1" applyFill="1" applyBorder="1" applyAlignment="1" applyProtection="1">
      <alignment vertical="center"/>
    </xf>
    <xf numFmtId="168" fontId="16" fillId="7" borderId="26" xfId="7" applyNumberFormat="1" applyFont="1" applyFill="1" applyBorder="1" applyAlignment="1" applyProtection="1">
      <alignment vertical="center"/>
    </xf>
    <xf numFmtId="168" fontId="29" fillId="7" borderId="4" xfId="7" applyNumberFormat="1" applyFont="1" applyFill="1" applyBorder="1" applyAlignment="1" applyProtection="1">
      <alignment vertical="center"/>
    </xf>
    <xf numFmtId="0" fontId="28" fillId="7" borderId="6" xfId="3" applyFont="1" applyFill="1" applyBorder="1" applyAlignment="1">
      <alignment vertical="center"/>
    </xf>
    <xf numFmtId="0" fontId="16" fillId="7" borderId="0" xfId="3" applyFont="1" applyFill="1" applyAlignment="1">
      <alignment vertical="center"/>
    </xf>
    <xf numFmtId="0" fontId="29" fillId="7" borderId="29" xfId="3" applyFont="1" applyFill="1" applyBorder="1" applyAlignment="1">
      <alignment horizontal="left" vertical="center"/>
    </xf>
    <xf numFmtId="0" fontId="28" fillId="7" borderId="108" xfId="3" applyFont="1" applyFill="1" applyBorder="1" applyAlignment="1">
      <alignment horizontal="left" vertical="center"/>
    </xf>
    <xf numFmtId="0" fontId="15" fillId="7" borderId="6" xfId="3" applyFont="1" applyFill="1" applyBorder="1" applyAlignment="1">
      <alignment horizontal="left" vertical="center"/>
    </xf>
    <xf numFmtId="9" fontId="15" fillId="7" borderId="6" xfId="3" applyNumberFormat="1" applyFont="1" applyFill="1" applyBorder="1" applyAlignment="1">
      <alignment horizontal="left" vertical="center"/>
    </xf>
    <xf numFmtId="0" fontId="15" fillId="7" borderId="4" xfId="3" applyFont="1" applyFill="1" applyBorder="1" applyAlignment="1">
      <alignment vertical="center"/>
    </xf>
    <xf numFmtId="0" fontId="15" fillId="7" borderId="26" xfId="3" applyFont="1" applyFill="1" applyBorder="1" applyAlignment="1">
      <alignment vertical="center"/>
    </xf>
    <xf numFmtId="0" fontId="16" fillId="7" borderId="6" xfId="3" applyFont="1" applyFill="1" applyBorder="1" applyAlignment="1">
      <alignment horizontal="left" vertical="center"/>
    </xf>
    <xf numFmtId="0" fontId="91" fillId="7" borderId="6" xfId="3" applyFont="1" applyFill="1" applyBorder="1" applyAlignment="1">
      <alignment vertical="center"/>
    </xf>
    <xf numFmtId="0" fontId="15" fillId="7" borderId="7" xfId="3" applyFont="1" applyFill="1" applyBorder="1" applyAlignment="1">
      <alignment vertical="center"/>
    </xf>
    <xf numFmtId="0" fontId="15" fillId="7" borderId="8" xfId="3" applyFont="1" applyFill="1" applyBorder="1" applyAlignment="1">
      <alignment vertical="center"/>
    </xf>
    <xf numFmtId="0" fontId="15" fillId="7" borderId="110" xfId="3" applyFont="1" applyFill="1" applyBorder="1" applyAlignment="1">
      <alignment vertical="center"/>
    </xf>
    <xf numFmtId="0" fontId="16" fillId="7" borderId="9" xfId="3" applyFont="1" applyFill="1" applyBorder="1" applyAlignment="1">
      <alignment vertical="center"/>
    </xf>
    <xf numFmtId="0" fontId="17" fillId="3" borderId="107" xfId="5" applyFont="1" applyFill="1" applyBorder="1" applyAlignment="1">
      <alignment horizontal="center" vertical="center" wrapText="1"/>
    </xf>
    <xf numFmtId="171" fontId="17" fillId="3" borderId="148" xfId="5" applyNumberFormat="1" applyFont="1" applyFill="1" applyBorder="1" applyAlignment="1">
      <alignment horizontal="center" vertical="center" wrapText="1"/>
    </xf>
    <xf numFmtId="0" fontId="92" fillId="3" borderId="107" xfId="3" applyFont="1" applyFill="1" applyBorder="1" applyAlignment="1">
      <alignment vertical="center"/>
    </xf>
    <xf numFmtId="0" fontId="24" fillId="7" borderId="0" xfId="3" applyFont="1" applyFill="1" applyAlignment="1">
      <alignment vertical="center"/>
    </xf>
    <xf numFmtId="0" fontId="36" fillId="4" borderId="106" xfId="3" applyFont="1" applyFill="1" applyBorder="1" applyAlignment="1">
      <alignment vertical="center"/>
    </xf>
    <xf numFmtId="0" fontId="36" fillId="4" borderId="107" xfId="3" applyFont="1" applyFill="1" applyBorder="1" applyAlignment="1">
      <alignment vertical="center"/>
    </xf>
    <xf numFmtId="0" fontId="19" fillId="4" borderId="108" xfId="3" applyFont="1" applyFill="1" applyBorder="1" applyAlignment="1">
      <alignment vertical="center"/>
    </xf>
    <xf numFmtId="0" fontId="21" fillId="7" borderId="0" xfId="3" applyFont="1" applyFill="1" applyAlignment="1">
      <alignment vertical="center"/>
    </xf>
    <xf numFmtId="0" fontId="93" fillId="7" borderId="0" xfId="5" applyFont="1" applyFill="1" applyAlignment="1"/>
    <xf numFmtId="0" fontId="93" fillId="2" borderId="0" xfId="5" applyFont="1" applyFill="1" applyAlignment="1"/>
    <xf numFmtId="0" fontId="16" fillId="2" borderId="0" xfId="0" applyFont="1" applyFill="1"/>
    <xf numFmtId="0" fontId="94" fillId="7" borderId="0" xfId="5" applyFont="1" applyFill="1" applyAlignment="1"/>
    <xf numFmtId="0" fontId="24" fillId="7" borderId="0" xfId="5" applyFont="1" applyFill="1" applyAlignment="1">
      <alignment vertical="center"/>
    </xf>
    <xf numFmtId="0" fontId="95" fillId="4" borderId="106" xfId="5" applyFont="1" applyFill="1" applyBorder="1" applyAlignment="1">
      <alignment vertical="center"/>
    </xf>
    <xf numFmtId="0" fontId="95" fillId="4" borderId="107" xfId="5" applyFont="1" applyFill="1" applyBorder="1" applyAlignment="1">
      <alignment vertical="center"/>
    </xf>
    <xf numFmtId="0" fontId="95" fillId="4" borderId="107" xfId="6" applyFont="1" applyFill="1" applyBorder="1" applyAlignment="1">
      <alignment vertical="center"/>
    </xf>
    <xf numFmtId="0" fontId="36" fillId="4" borderId="107" xfId="3" applyFont="1" applyFill="1" applyBorder="1" applyAlignment="1">
      <alignment horizontal="left" vertical="center" wrapText="1"/>
    </xf>
    <xf numFmtId="0" fontId="36" fillId="4" borderId="108" xfId="5" applyFont="1" applyFill="1" applyBorder="1" applyAlignment="1">
      <alignment vertical="center"/>
    </xf>
    <xf numFmtId="0" fontId="93" fillId="0" borderId="0" xfId="0" applyFont="1"/>
    <xf numFmtId="0" fontId="15" fillId="0" borderId="0" xfId="0" applyFont="1"/>
    <xf numFmtId="9" fontId="16" fillId="2" borderId="1" xfId="16" applyFont="1" applyFill="1" applyBorder="1" applyAlignment="1">
      <alignment horizontal="right"/>
    </xf>
    <xf numFmtId="9" fontId="16" fillId="2" borderId="2" xfId="16" applyFont="1" applyFill="1" applyBorder="1" applyAlignment="1">
      <alignment horizontal="right"/>
    </xf>
    <xf numFmtId="0" fontId="15" fillId="2" borderId="2" xfId="0" applyFont="1" applyFill="1" applyBorder="1"/>
    <xf numFmtId="0" fontId="15" fillId="2" borderId="3" xfId="0" applyFont="1" applyFill="1" applyBorder="1"/>
    <xf numFmtId="9" fontId="16" fillId="2" borderId="4" xfId="16" applyFont="1" applyFill="1" applyBorder="1" applyAlignment="1">
      <alignment horizontal="right"/>
    </xf>
    <xf numFmtId="9" fontId="16" fillId="2" borderId="5" xfId="16" applyFont="1" applyFill="1" applyBorder="1" applyAlignment="1">
      <alignment horizontal="right"/>
    </xf>
    <xf numFmtId="0" fontId="15" fillId="2" borderId="5" xfId="0" applyFont="1" applyFill="1" applyBorder="1"/>
    <xf numFmtId="0" fontId="15" fillId="2" borderId="6" xfId="0" applyFont="1" applyFill="1" applyBorder="1"/>
    <xf numFmtId="0" fontId="16" fillId="0" borderId="0" xfId="0" applyFont="1"/>
    <xf numFmtId="0" fontId="16" fillId="2" borderId="4" xfId="0" applyFont="1" applyFill="1" applyBorder="1" applyAlignment="1">
      <alignment horizontal="right"/>
    </xf>
    <xf numFmtId="0" fontId="16" fillId="2" borderId="5" xfId="0" applyFont="1" applyFill="1" applyBorder="1" applyAlignment="1">
      <alignment horizontal="right"/>
    </xf>
    <xf numFmtId="0" fontId="15" fillId="0" borderId="0" xfId="6" applyFont="1" applyAlignment="1">
      <alignment vertical="center" wrapText="1"/>
    </xf>
    <xf numFmtId="0" fontId="15" fillId="2" borderId="0" xfId="6" applyFont="1" applyFill="1" applyAlignment="1">
      <alignment vertical="center" wrapText="1"/>
    </xf>
    <xf numFmtId="0" fontId="16" fillId="2" borderId="4" xfId="0" applyFont="1" applyFill="1" applyBorder="1"/>
    <xf numFmtId="0" fontId="24" fillId="0" borderId="0" xfId="0" applyFont="1" applyAlignment="1">
      <alignment vertical="center"/>
    </xf>
    <xf numFmtId="0" fontId="24" fillId="2" borderId="0" xfId="0" applyFont="1" applyFill="1" applyAlignment="1">
      <alignment vertical="center"/>
    </xf>
    <xf numFmtId="0" fontId="36" fillId="4" borderId="108" xfId="3" applyFont="1" applyFill="1" applyBorder="1" applyAlignment="1">
      <alignment vertical="center"/>
    </xf>
    <xf numFmtId="0" fontId="93" fillId="2" borderId="0" xfId="0" applyFont="1" applyFill="1"/>
    <xf numFmtId="0" fontId="93" fillId="2" borderId="0" xfId="3" applyFont="1" applyFill="1"/>
    <xf numFmtId="3" fontId="15" fillId="0" borderId="0" xfId="3" applyNumberFormat="1" applyFont="1"/>
    <xf numFmtId="0" fontId="45" fillId="2" borderId="0" xfId="10" applyFont="1" applyFill="1" applyAlignment="1">
      <alignment wrapText="1"/>
    </xf>
    <xf numFmtId="0" fontId="15" fillId="2" borderId="0" xfId="10" applyFont="1" applyFill="1" applyAlignment="1">
      <alignment vertical="center"/>
    </xf>
    <xf numFmtId="0" fontId="16" fillId="2" borderId="0" xfId="3" applyFont="1" applyFill="1"/>
    <xf numFmtId="3" fontId="15" fillId="2" borderId="0" xfId="3" applyNumberFormat="1" applyFont="1" applyFill="1"/>
    <xf numFmtId="3" fontId="16" fillId="2" borderId="189" xfId="3" applyNumberFormat="1" applyFont="1" applyFill="1" applyBorder="1" applyAlignment="1">
      <alignment horizontal="right" vertical="center" indent="3"/>
    </xf>
    <xf numFmtId="3" fontId="16" fillId="2" borderId="0" xfId="3" applyNumberFormat="1" applyFont="1" applyFill="1"/>
    <xf numFmtId="3" fontId="16" fillId="2" borderId="190" xfId="3" applyNumberFormat="1" applyFont="1" applyFill="1" applyBorder="1" applyAlignment="1">
      <alignment horizontal="center" vertical="center"/>
    </xf>
    <xf numFmtId="3" fontId="16" fillId="2" borderId="121" xfId="3" applyNumberFormat="1" applyFont="1" applyFill="1" applyBorder="1" applyAlignment="1">
      <alignment horizontal="right" vertical="center"/>
    </xf>
    <xf numFmtId="0" fontId="16" fillId="2" borderId="191" xfId="3" applyFont="1" applyFill="1" applyBorder="1" applyAlignment="1">
      <alignment vertical="center"/>
    </xf>
    <xf numFmtId="3" fontId="15" fillId="2" borderId="192" xfId="3" applyNumberFormat="1" applyFont="1" applyFill="1" applyBorder="1" applyAlignment="1">
      <alignment horizontal="right" indent="3"/>
    </xf>
    <xf numFmtId="3" fontId="15" fillId="2" borderId="193" xfId="3" applyNumberFormat="1" applyFont="1" applyFill="1" applyBorder="1" applyAlignment="1">
      <alignment horizontal="center"/>
    </xf>
    <xf numFmtId="3" fontId="15" fillId="2" borderId="138" xfId="3" applyNumberFormat="1" applyFont="1" applyFill="1" applyBorder="1" applyAlignment="1">
      <alignment horizontal="right"/>
    </xf>
    <xf numFmtId="0" fontId="15" fillId="2" borderId="194" xfId="3" applyFont="1" applyFill="1" applyBorder="1" applyAlignment="1">
      <alignment horizontal="left" indent="3"/>
    </xf>
    <xf numFmtId="3" fontId="15" fillId="2" borderId="195" xfId="3" applyNumberFormat="1" applyFont="1" applyFill="1" applyBorder="1" applyAlignment="1">
      <alignment horizontal="right" indent="3"/>
    </xf>
    <xf numFmtId="3" fontId="15" fillId="2" borderId="196" xfId="3" applyNumberFormat="1" applyFont="1" applyFill="1" applyBorder="1" applyAlignment="1">
      <alignment horizontal="center"/>
    </xf>
    <xf numFmtId="3" fontId="15" fillId="2" borderId="130" xfId="3" applyNumberFormat="1" applyFont="1" applyFill="1" applyBorder="1" applyAlignment="1">
      <alignment horizontal="right"/>
    </xf>
    <xf numFmtId="0" fontId="15" fillId="2" borderId="197" xfId="3" applyFont="1" applyFill="1" applyBorder="1" applyAlignment="1">
      <alignment horizontal="left" indent="3"/>
    </xf>
    <xf numFmtId="3" fontId="15" fillId="2" borderId="198" xfId="3" applyNumberFormat="1" applyFont="1" applyFill="1" applyBorder="1" applyAlignment="1">
      <alignment horizontal="center"/>
    </xf>
    <xf numFmtId="0" fontId="15" fillId="2" borderId="197" xfId="3" applyFont="1" applyFill="1" applyBorder="1"/>
    <xf numFmtId="3" fontId="15" fillId="2" borderId="199" xfId="3" applyNumberFormat="1" applyFont="1" applyFill="1" applyBorder="1" applyAlignment="1">
      <alignment horizontal="right" indent="3"/>
    </xf>
    <xf numFmtId="172" fontId="16" fillId="2" borderId="200" xfId="3" applyNumberFormat="1" applyFont="1" applyFill="1" applyBorder="1" applyAlignment="1">
      <alignment horizontal="right" wrapText="1" indent="3"/>
    </xf>
    <xf numFmtId="172" fontId="15" fillId="3" borderId="201" xfId="3" applyNumberFormat="1" applyFont="1" applyFill="1" applyBorder="1" applyAlignment="1">
      <alignment horizontal="center" wrapText="1"/>
    </xf>
    <xf numFmtId="172" fontId="16" fillId="3" borderId="202" xfId="3" applyNumberFormat="1" applyFont="1" applyFill="1" applyBorder="1" applyAlignment="1">
      <alignment horizontal="right" wrapText="1"/>
    </xf>
    <xf numFmtId="172" fontId="15" fillId="3" borderId="202" xfId="3" applyNumberFormat="1" applyFont="1" applyFill="1" applyBorder="1" applyAlignment="1">
      <alignment horizontal="center" wrapText="1"/>
    </xf>
    <xf numFmtId="172" fontId="16" fillId="3" borderId="202" xfId="3" applyNumberFormat="1" applyFont="1" applyFill="1" applyBorder="1" applyAlignment="1">
      <alignment wrapText="1"/>
    </xf>
    <xf numFmtId="172" fontId="16" fillId="3" borderId="203" xfId="3" applyNumberFormat="1" applyFont="1" applyFill="1" applyBorder="1" applyAlignment="1">
      <alignment horizontal="right" wrapText="1"/>
    </xf>
    <xf numFmtId="0" fontId="34" fillId="3" borderId="204" xfId="3" applyFont="1" applyFill="1" applyBorder="1" applyAlignment="1">
      <alignment horizontal="center" vertical="center"/>
    </xf>
    <xf numFmtId="3" fontId="15" fillId="2" borderId="0" xfId="3" applyNumberFormat="1" applyFont="1" applyFill="1" applyAlignment="1">
      <alignment horizontal="right" indent="2"/>
    </xf>
    <xf numFmtId="0" fontId="11" fillId="2" borderId="0" xfId="0" applyFont="1" applyFill="1" applyAlignment="1">
      <alignment horizontal="left" wrapText="1"/>
    </xf>
    <xf numFmtId="165" fontId="16" fillId="2" borderId="54" xfId="17" applyNumberFormat="1" applyFont="1" applyFill="1" applyBorder="1" applyAlignment="1">
      <alignment horizontal="right" readingOrder="2"/>
    </xf>
    <xf numFmtId="165" fontId="16" fillId="2" borderId="11" xfId="17" applyNumberFormat="1" applyFont="1" applyFill="1" applyBorder="1" applyAlignment="1">
      <alignment horizontal="right" readingOrder="2"/>
    </xf>
    <xf numFmtId="165" fontId="16" fillId="2" borderId="55" xfId="17" applyNumberFormat="1" applyFont="1" applyFill="1" applyBorder="1" applyAlignment="1">
      <alignment horizontal="right" readingOrder="2"/>
    </xf>
    <xf numFmtId="0" fontId="16" fillId="2" borderId="205" xfId="3" applyFont="1" applyFill="1" applyBorder="1" applyAlignment="1">
      <alignment vertical="center"/>
    </xf>
    <xf numFmtId="165" fontId="16" fillId="2" borderId="46" xfId="17" applyNumberFormat="1" applyFont="1" applyFill="1" applyBorder="1" applyAlignment="1">
      <alignment horizontal="right" readingOrder="2"/>
    </xf>
    <xf numFmtId="165" fontId="15" fillId="2" borderId="5" xfId="17" applyNumberFormat="1" applyFont="1" applyFill="1" applyBorder="1" applyAlignment="1">
      <alignment horizontal="right" readingOrder="2"/>
    </xf>
    <xf numFmtId="165" fontId="15" fillId="2" borderId="49" xfId="17" applyNumberFormat="1" applyFont="1" applyFill="1" applyBorder="1" applyAlignment="1">
      <alignment horizontal="right" readingOrder="2"/>
    </xf>
    <xf numFmtId="165" fontId="16" fillId="2" borderId="5" xfId="17" applyNumberFormat="1" applyFont="1" applyFill="1" applyBorder="1" applyAlignment="1">
      <alignment horizontal="right" readingOrder="2"/>
    </xf>
    <xf numFmtId="165" fontId="16" fillId="2" borderId="49" xfId="17" applyNumberFormat="1" applyFont="1" applyFill="1" applyBorder="1" applyAlignment="1">
      <alignment horizontal="right" readingOrder="2"/>
    </xf>
    <xf numFmtId="0" fontId="15" fillId="2" borderId="206" xfId="3" applyFont="1" applyFill="1" applyBorder="1" applyAlignment="1">
      <alignment horizontal="left" indent="3"/>
    </xf>
    <xf numFmtId="0" fontId="15" fillId="2" borderId="206" xfId="3" applyFont="1" applyFill="1" applyBorder="1"/>
    <xf numFmtId="165" fontId="16" fillId="2" borderId="59" xfId="17" applyNumberFormat="1" applyFont="1" applyFill="1" applyBorder="1" applyAlignment="1">
      <alignment horizontal="right" readingOrder="2"/>
    </xf>
    <xf numFmtId="165" fontId="15" fillId="2" borderId="14" xfId="17" applyNumberFormat="1" applyFont="1" applyFill="1" applyBorder="1" applyAlignment="1">
      <alignment horizontal="right" readingOrder="2"/>
    </xf>
    <xf numFmtId="165" fontId="15" fillId="2" borderId="74" xfId="17" applyNumberFormat="1" applyFont="1" applyFill="1" applyBorder="1" applyAlignment="1">
      <alignment horizontal="right" readingOrder="2"/>
    </xf>
    <xf numFmtId="165" fontId="16" fillId="2" borderId="14" xfId="17" applyNumberFormat="1" applyFont="1" applyFill="1" applyBorder="1" applyAlignment="1">
      <alignment horizontal="right" readingOrder="2"/>
    </xf>
    <xf numFmtId="165" fontId="16" fillId="2" borderId="74" xfId="17" applyNumberFormat="1" applyFont="1" applyFill="1" applyBorder="1" applyAlignment="1">
      <alignment horizontal="right" readingOrder="2"/>
    </xf>
    <xf numFmtId="0" fontId="15" fillId="2" borderId="207" xfId="3" applyFont="1" applyFill="1" applyBorder="1"/>
    <xf numFmtId="0" fontId="16" fillId="3" borderId="38" xfId="3" applyFont="1" applyFill="1" applyBorder="1" applyAlignment="1">
      <alignment horizontal="center" vertical="center" wrapText="1"/>
    </xf>
    <xf numFmtId="0" fontId="16" fillId="3" borderId="41" xfId="3" applyFont="1" applyFill="1" applyBorder="1" applyAlignment="1">
      <alignment horizontal="center" vertical="center" wrapText="1"/>
    </xf>
    <xf numFmtId="0" fontId="27" fillId="0" borderId="0" xfId="3" applyFont="1" applyAlignment="1">
      <alignment vertical="center"/>
    </xf>
    <xf numFmtId="0" fontId="27" fillId="2" borderId="0" xfId="3" applyFont="1" applyFill="1" applyAlignment="1">
      <alignment vertical="center"/>
    </xf>
    <xf numFmtId="0" fontId="27" fillId="3" borderId="71" xfId="3" applyFont="1" applyFill="1" applyBorder="1" applyAlignment="1">
      <alignment vertical="center"/>
    </xf>
    <xf numFmtId="0" fontId="27" fillId="3" borderId="72" xfId="3" applyFont="1" applyFill="1" applyBorder="1" applyAlignment="1">
      <alignment vertical="center"/>
    </xf>
    <xf numFmtId="0" fontId="16" fillId="3" borderId="73" xfId="3" applyFont="1" applyFill="1" applyBorder="1" applyAlignment="1">
      <alignment horizontal="center" vertical="center"/>
    </xf>
    <xf numFmtId="0" fontId="24" fillId="2" borderId="0" xfId="3" applyFont="1" applyFill="1" applyAlignment="1">
      <alignment vertical="center"/>
    </xf>
    <xf numFmtId="0" fontId="27" fillId="0" borderId="0" xfId="6"/>
    <xf numFmtId="3" fontId="27" fillId="0" borderId="0" xfId="6" applyNumberFormat="1"/>
    <xf numFmtId="0" fontId="27" fillId="0" borderId="0" xfId="6" applyAlignment="1">
      <alignment horizontal="left"/>
    </xf>
    <xf numFmtId="0" fontId="15" fillId="0" borderId="0" xfId="6" applyFont="1"/>
    <xf numFmtId="3" fontId="15" fillId="0" borderId="0" xfId="6" applyNumberFormat="1" applyFont="1"/>
    <xf numFmtId="0" fontId="15" fillId="0" borderId="0" xfId="6" applyFont="1" applyAlignment="1">
      <alignment horizontal="left"/>
    </xf>
    <xf numFmtId="3" fontId="15" fillId="0" borderId="0" xfId="6" applyNumberFormat="1" applyFont="1" applyAlignment="1">
      <alignment horizontal="right"/>
    </xf>
    <xf numFmtId="3" fontId="15" fillId="0" borderId="0" xfId="6" applyNumberFormat="1" applyFont="1" applyAlignment="1">
      <alignment horizontal="right" vertical="center" indent="2"/>
    </xf>
    <xf numFmtId="0" fontId="15" fillId="2" borderId="0" xfId="6" applyFont="1" applyFill="1"/>
    <xf numFmtId="3" fontId="15" fillId="2" borderId="0" xfId="6" applyNumberFormat="1" applyFont="1" applyFill="1"/>
    <xf numFmtId="3" fontId="15" fillId="2" borderId="0" xfId="6" applyNumberFormat="1" applyFont="1" applyFill="1" applyAlignment="1">
      <alignment horizontal="right" vertical="center" indent="2"/>
    </xf>
    <xf numFmtId="0" fontId="15" fillId="2" borderId="0" xfId="6" applyFont="1" applyFill="1" applyAlignment="1">
      <alignment horizontal="left"/>
    </xf>
    <xf numFmtId="0" fontId="41" fillId="2" borderId="0" xfId="10" quotePrefix="1" applyFont="1" applyFill="1" applyAlignment="1">
      <alignment vertical="center"/>
    </xf>
    <xf numFmtId="3" fontId="15" fillId="2" borderId="0" xfId="6" applyNumberFormat="1" applyFont="1" applyFill="1" applyAlignment="1">
      <alignment horizontal="center"/>
    </xf>
    <xf numFmtId="3" fontId="16" fillId="2" borderId="0" xfId="6" applyNumberFormat="1" applyFont="1" applyFill="1" applyAlignment="1">
      <alignment horizontal="center"/>
    </xf>
    <xf numFmtId="0" fontId="45" fillId="2" borderId="0" xfId="6" applyFont="1" applyFill="1" applyAlignment="1">
      <alignment horizontal="left"/>
    </xf>
    <xf numFmtId="165" fontId="16" fillId="2" borderId="106" xfId="7" applyNumberFormat="1" applyFont="1" applyFill="1" applyBorder="1" applyAlignment="1">
      <alignment horizontal="right" vertical="center" wrapText="1" indent="2"/>
    </xf>
    <xf numFmtId="165" fontId="16" fillId="2" borderId="114" xfId="7" applyNumberFormat="1" applyFont="1" applyFill="1" applyBorder="1" applyAlignment="1">
      <alignment horizontal="right" vertical="center" wrapText="1"/>
    </xf>
    <xf numFmtId="165" fontId="16" fillId="2" borderId="107" xfId="7" applyNumberFormat="1" applyFont="1" applyFill="1" applyBorder="1" applyAlignment="1">
      <alignment horizontal="right" vertical="center" wrapText="1" indent="2"/>
    </xf>
    <xf numFmtId="0" fontId="16" fillId="2" borderId="108" xfId="6" applyFont="1" applyFill="1" applyBorder="1" applyAlignment="1">
      <alignment vertical="center"/>
    </xf>
    <xf numFmtId="165" fontId="96" fillId="2" borderId="17" xfId="7" applyNumberFormat="1" applyFont="1" applyFill="1" applyBorder="1" applyAlignment="1">
      <alignment horizontal="right" vertical="center" wrapText="1" indent="2"/>
    </xf>
    <xf numFmtId="165" fontId="16" fillId="2" borderId="45" xfId="7" applyNumberFormat="1" applyFont="1" applyFill="1" applyBorder="1" applyAlignment="1">
      <alignment horizontal="right" vertical="center" wrapText="1"/>
    </xf>
    <xf numFmtId="165" fontId="16" fillId="2" borderId="18" xfId="7" applyNumberFormat="1" applyFont="1" applyFill="1" applyBorder="1" applyAlignment="1">
      <alignment horizontal="right" vertical="center" wrapText="1" indent="2"/>
    </xf>
    <xf numFmtId="0" fontId="15" fillId="2" borderId="19" xfId="6" applyFont="1" applyFill="1" applyBorder="1" applyAlignment="1">
      <alignment vertical="center"/>
    </xf>
    <xf numFmtId="0" fontId="16" fillId="0" borderId="0" xfId="6" applyFont="1"/>
    <xf numFmtId="0" fontId="16" fillId="2" borderId="0" xfId="6" applyFont="1" applyFill="1"/>
    <xf numFmtId="165" fontId="16" fillId="2" borderId="4" xfId="7" applyNumberFormat="1" applyFont="1" applyFill="1" applyBorder="1" applyAlignment="1">
      <alignment horizontal="right" vertical="center" wrapText="1" indent="2"/>
    </xf>
    <xf numFmtId="165" fontId="16" fillId="2" borderId="49" xfId="7" applyNumberFormat="1" applyFont="1" applyFill="1" applyBorder="1" applyAlignment="1">
      <alignment horizontal="right" vertical="center" wrapText="1"/>
    </xf>
    <xf numFmtId="165" fontId="16" fillId="2" borderId="5" xfId="7" applyNumberFormat="1" applyFont="1" applyFill="1" applyBorder="1" applyAlignment="1">
      <alignment horizontal="right" vertical="center" wrapText="1" indent="2"/>
    </xf>
    <xf numFmtId="0" fontId="16" fillId="2" borderId="6" xfId="6" applyFont="1" applyFill="1" applyBorder="1" applyAlignment="1">
      <alignment vertical="center" wrapText="1"/>
    </xf>
    <xf numFmtId="0" fontId="16" fillId="2" borderId="0" xfId="6" applyFont="1" applyFill="1" applyAlignment="1">
      <alignment horizontal="left"/>
    </xf>
    <xf numFmtId="0" fontId="15" fillId="2" borderId="6" xfId="6" applyFont="1" applyFill="1" applyBorder="1" applyAlignment="1">
      <alignment vertical="center" wrapText="1"/>
    </xf>
    <xf numFmtId="165" fontId="16" fillId="2" borderId="49" xfId="7" quotePrefix="1" applyNumberFormat="1" applyFont="1" applyFill="1" applyBorder="1" applyAlignment="1">
      <alignment horizontal="right" vertical="center" wrapText="1"/>
    </xf>
    <xf numFmtId="165" fontId="16" fillId="2" borderId="5" xfId="7" quotePrefix="1" applyNumberFormat="1" applyFont="1" applyFill="1" applyBorder="1" applyAlignment="1">
      <alignment horizontal="right" vertical="center" wrapText="1" indent="2"/>
    </xf>
    <xf numFmtId="0" fontId="15" fillId="2" borderId="6" xfId="6" applyFont="1" applyFill="1" applyBorder="1" applyAlignment="1">
      <alignment vertical="center"/>
    </xf>
    <xf numFmtId="3" fontId="96" fillId="2" borderId="27" xfId="6" applyNumberFormat="1" applyFont="1" applyFill="1" applyBorder="1" applyAlignment="1">
      <alignment vertical="center"/>
    </xf>
    <xf numFmtId="3" fontId="15" fillId="2" borderId="53" xfId="6" applyNumberFormat="1" applyFont="1" applyFill="1" applyBorder="1" applyAlignment="1">
      <alignment vertical="center"/>
    </xf>
    <xf numFmtId="3" fontId="97" fillId="2" borderId="28" xfId="6" applyNumberFormat="1" applyFont="1" applyFill="1" applyBorder="1" applyAlignment="1">
      <alignment vertical="center"/>
    </xf>
    <xf numFmtId="0" fontId="16" fillId="2" borderId="29" xfId="6" applyFont="1" applyFill="1" applyBorder="1" applyAlignment="1">
      <alignment vertical="center"/>
    </xf>
    <xf numFmtId="0" fontId="15" fillId="0" borderId="0" xfId="6" applyFont="1" applyAlignment="1">
      <alignment horizontal="center" vertical="center" wrapText="1"/>
    </xf>
    <xf numFmtId="0" fontId="15" fillId="2" borderId="0" xfId="6" applyFont="1" applyFill="1" applyAlignment="1">
      <alignment horizontal="center" vertical="center" wrapText="1"/>
    </xf>
    <xf numFmtId="172" fontId="16" fillId="3" borderId="71" xfId="3" applyNumberFormat="1" applyFont="1" applyFill="1" applyBorder="1" applyAlignment="1">
      <alignment horizontal="right" vertical="center" wrapText="1"/>
    </xf>
    <xf numFmtId="172" fontId="16" fillId="3" borderId="208" xfId="3" applyNumberFormat="1" applyFont="1" applyFill="1" applyBorder="1" applyAlignment="1">
      <alignment horizontal="right" vertical="center" wrapText="1"/>
    </xf>
    <xf numFmtId="172" fontId="16" fillId="3" borderId="72" xfId="3" applyNumberFormat="1" applyFont="1" applyFill="1" applyBorder="1" applyAlignment="1">
      <alignment horizontal="right" vertical="center" wrapText="1"/>
    </xf>
    <xf numFmtId="0" fontId="34" fillId="3" borderId="73" xfId="6" applyFont="1" applyFill="1" applyBorder="1" applyAlignment="1">
      <alignment horizontal="center" vertical="center"/>
    </xf>
    <xf numFmtId="3" fontId="16" fillId="2" borderId="0" xfId="6" applyNumberFormat="1" applyFont="1" applyFill="1" applyAlignment="1">
      <alignment horizontal="right" vertical="center" indent="2"/>
    </xf>
    <xf numFmtId="167" fontId="96" fillId="2" borderId="0" xfId="7" applyFont="1" applyFill="1" applyBorder="1" applyAlignment="1">
      <alignment horizontal="right" vertical="center" indent="2"/>
    </xf>
    <xf numFmtId="167" fontId="16" fillId="2" borderId="0" xfId="7" applyFont="1" applyFill="1" applyBorder="1" applyAlignment="1">
      <alignment horizontal="right" vertical="center" indent="2"/>
    </xf>
    <xf numFmtId="167" fontId="15" fillId="2" borderId="0" xfId="7" applyFont="1" applyFill="1" applyBorder="1" applyAlignment="1">
      <alignment horizontal="right" vertical="center" indent="2"/>
    </xf>
    <xf numFmtId="0" fontId="16" fillId="2" borderId="0" xfId="6" applyFont="1" applyFill="1" applyAlignment="1">
      <alignment vertical="center"/>
    </xf>
    <xf numFmtId="165" fontId="16" fillId="2" borderId="113" xfId="7" applyNumberFormat="1" applyFont="1" applyFill="1" applyBorder="1" applyAlignment="1">
      <alignment horizontal="right" vertical="center" wrapText="1" indent="2"/>
    </xf>
    <xf numFmtId="165" fontId="16" fillId="2" borderId="114" xfId="7" applyNumberFormat="1" applyFont="1" applyFill="1" applyBorder="1" applyAlignment="1">
      <alignment horizontal="right" vertical="center" wrapText="1" indent="2"/>
    </xf>
    <xf numFmtId="165" fontId="96" fillId="2" borderId="42" xfId="7" applyNumberFormat="1" applyFont="1" applyFill="1" applyBorder="1" applyAlignment="1">
      <alignment horizontal="right" vertical="center" wrapText="1" indent="2"/>
    </xf>
    <xf numFmtId="165" fontId="16" fillId="2" borderId="45" xfId="7" applyNumberFormat="1" applyFont="1" applyFill="1" applyBorder="1" applyAlignment="1">
      <alignment horizontal="right" vertical="center" wrapText="1" indent="2"/>
    </xf>
    <xf numFmtId="165" fontId="16" fillId="2" borderId="46" xfId="7" applyNumberFormat="1" applyFont="1" applyFill="1" applyBorder="1" applyAlignment="1">
      <alignment horizontal="right" vertical="center" wrapText="1" indent="2"/>
    </xf>
    <xf numFmtId="165" fontId="16" fillId="2" borderId="49" xfId="7" applyNumberFormat="1" applyFont="1" applyFill="1" applyBorder="1" applyAlignment="1">
      <alignment horizontal="right" vertical="center" wrapText="1" indent="2"/>
    </xf>
    <xf numFmtId="165" fontId="15" fillId="2" borderId="5" xfId="7" applyNumberFormat="1" applyFont="1" applyFill="1" applyBorder="1" applyAlignment="1">
      <alignment horizontal="right" vertical="center" wrapText="1" indent="2"/>
    </xf>
    <xf numFmtId="165" fontId="15" fillId="2" borderId="5" xfId="7" quotePrefix="1" applyNumberFormat="1" applyFont="1" applyFill="1" applyBorder="1" applyAlignment="1">
      <alignment horizontal="right" vertical="center" wrapText="1" indent="2"/>
    </xf>
    <xf numFmtId="165" fontId="16" fillId="2" borderId="49" xfId="7" quotePrefix="1" applyNumberFormat="1" applyFont="1" applyFill="1" applyBorder="1" applyAlignment="1">
      <alignment horizontal="right" vertical="center" wrapText="1" indent="2"/>
    </xf>
    <xf numFmtId="3" fontId="96" fillId="2" borderId="7" xfId="6" applyNumberFormat="1" applyFont="1" applyFill="1" applyBorder="1" applyAlignment="1">
      <alignment vertical="center"/>
    </xf>
    <xf numFmtId="3" fontId="97" fillId="2" borderId="8" xfId="6" applyNumberFormat="1" applyFont="1" applyFill="1" applyBorder="1" applyAlignment="1">
      <alignment vertical="center"/>
    </xf>
    <xf numFmtId="3" fontId="15" fillId="2" borderId="8" xfId="6" applyNumberFormat="1" applyFont="1" applyFill="1" applyBorder="1" applyAlignment="1">
      <alignment vertical="center"/>
    </xf>
    <xf numFmtId="3" fontId="96" fillId="2" borderId="109" xfId="6" applyNumberFormat="1" applyFont="1" applyFill="1" applyBorder="1" applyAlignment="1">
      <alignment vertical="center"/>
    </xf>
    <xf numFmtId="3" fontId="15" fillId="2" borderId="209" xfId="6" applyNumberFormat="1" applyFont="1" applyFill="1" applyBorder="1" applyAlignment="1">
      <alignment vertical="center"/>
    </xf>
    <xf numFmtId="0" fontId="16" fillId="2" borderId="9" xfId="6" applyFont="1" applyFill="1" applyBorder="1" applyAlignment="1">
      <alignment vertical="center"/>
    </xf>
    <xf numFmtId="3" fontId="16" fillId="3" borderId="20" xfId="6" applyNumberFormat="1" applyFont="1" applyFill="1" applyBorder="1" applyAlignment="1">
      <alignment horizontal="center" vertical="center"/>
    </xf>
    <xf numFmtId="0" fontId="16" fillId="3" borderId="21" xfId="6" applyFont="1" applyFill="1" applyBorder="1" applyAlignment="1">
      <alignment horizontal="center" vertical="center" wrapText="1"/>
    </xf>
    <xf numFmtId="3" fontId="16" fillId="3" borderId="21" xfId="6" applyNumberFormat="1" applyFont="1" applyFill="1" applyBorder="1" applyAlignment="1">
      <alignment horizontal="center" vertical="center" wrapText="1"/>
    </xf>
    <xf numFmtId="3" fontId="16" fillId="3" borderId="210" xfId="6" applyNumberFormat="1" applyFont="1" applyFill="1" applyBorder="1" applyAlignment="1">
      <alignment horizontal="center" vertical="center"/>
    </xf>
    <xf numFmtId="3" fontId="16" fillId="3" borderId="211" xfId="6" applyNumberFormat="1" applyFont="1" applyFill="1" applyBorder="1" applyAlignment="1">
      <alignment horizontal="center" vertical="center" wrapText="1"/>
    </xf>
    <xf numFmtId="0" fontId="15" fillId="2" borderId="0" xfId="6" applyFont="1" applyFill="1" applyAlignment="1">
      <alignment horizontal="left" vertical="top" wrapText="1"/>
    </xf>
    <xf numFmtId="0" fontId="27" fillId="2" borderId="0" xfId="6" applyFill="1"/>
    <xf numFmtId="0" fontId="27" fillId="3" borderId="106" xfId="3" applyFont="1" applyFill="1" applyBorder="1" applyAlignment="1">
      <alignment vertical="center"/>
    </xf>
    <xf numFmtId="0" fontId="27" fillId="3" borderId="107" xfId="3" applyFont="1" applyFill="1" applyBorder="1" applyAlignment="1">
      <alignment vertical="center"/>
    </xf>
    <xf numFmtId="0" fontId="27" fillId="3" borderId="113" xfId="3" applyFont="1" applyFill="1" applyBorder="1" applyAlignment="1">
      <alignment vertical="center"/>
    </xf>
    <xf numFmtId="0" fontId="16" fillId="3" borderId="108" xfId="3" applyFont="1" applyFill="1" applyBorder="1" applyAlignment="1">
      <alignment horizontal="center" vertical="center"/>
    </xf>
    <xf numFmtId="0" fontId="38" fillId="2" borderId="0" xfId="6" applyFont="1" applyFill="1" applyAlignment="1">
      <alignment horizontal="left" vertical="center"/>
    </xf>
    <xf numFmtId="0" fontId="24" fillId="0" borderId="0" xfId="6" applyFont="1" applyAlignment="1">
      <alignment vertical="center"/>
    </xf>
    <xf numFmtId="0" fontId="24" fillId="2" borderId="0" xfId="6" applyFont="1" applyFill="1" applyAlignment="1">
      <alignment vertical="center"/>
    </xf>
    <xf numFmtId="0" fontId="95" fillId="4" borderId="106" xfId="6" applyFont="1" applyFill="1" applyBorder="1" applyAlignment="1">
      <alignment vertical="center"/>
    </xf>
    <xf numFmtId="0" fontId="95" fillId="4" borderId="107" xfId="18" applyFont="1" applyFill="1" applyBorder="1" applyAlignment="1">
      <alignment vertical="center"/>
    </xf>
    <xf numFmtId="0" fontId="24" fillId="0" borderId="0" xfId="6" applyFont="1" applyAlignment="1">
      <alignment horizontal="left" vertical="center"/>
    </xf>
    <xf numFmtId="3" fontId="27" fillId="2" borderId="0" xfId="6" applyNumberFormat="1" applyFill="1"/>
    <xf numFmtId="0" fontId="27" fillId="2" borderId="0" xfId="6" applyFill="1" applyAlignment="1">
      <alignment horizontal="left"/>
    </xf>
    <xf numFmtId="0" fontId="24" fillId="0" borderId="0" xfId="19" applyFont="1" applyAlignment="1">
      <alignment horizontal="center" vertical="center" wrapText="1"/>
    </xf>
    <xf numFmtId="0" fontId="35" fillId="0" borderId="0" xfId="19" applyFont="1" applyAlignment="1">
      <alignment horizontal="center" vertical="center" wrapText="1"/>
    </xf>
    <xf numFmtId="0" fontId="24" fillId="2" borderId="0" xfId="19" applyFont="1" applyFill="1" applyAlignment="1">
      <alignment horizontal="center" vertical="center" wrapText="1"/>
    </xf>
    <xf numFmtId="0" fontId="15" fillId="0" borderId="0" xfId="19" applyFont="1" applyAlignment="1">
      <alignment horizontal="center" vertical="center" wrapText="1"/>
    </xf>
    <xf numFmtId="0" fontId="16" fillId="0" borderId="0" xfId="19" applyFont="1" applyAlignment="1">
      <alignment horizontal="center" vertical="center" wrapText="1"/>
    </xf>
    <xf numFmtId="0" fontId="15" fillId="2" borderId="0" xfId="19" applyFont="1" applyFill="1" applyAlignment="1">
      <alignment horizontal="center" vertical="center" wrapText="1"/>
    </xf>
    <xf numFmtId="0" fontId="15" fillId="0" borderId="0" xfId="19" applyFont="1"/>
    <xf numFmtId="0" fontId="15" fillId="0" borderId="0" xfId="19" applyFont="1" applyAlignment="1">
      <alignment wrapText="1"/>
    </xf>
    <xf numFmtId="0" fontId="16" fillId="0" borderId="0" xfId="19" applyFont="1" applyAlignment="1">
      <alignment wrapText="1"/>
    </xf>
    <xf numFmtId="0" fontId="15" fillId="2" borderId="0" xfId="19" applyFont="1" applyFill="1"/>
    <xf numFmtId="0" fontId="16" fillId="2" borderId="0" xfId="19" applyFont="1" applyFill="1" applyAlignment="1">
      <alignment horizontal="center" vertical="center" wrapText="1"/>
    </xf>
    <xf numFmtId="0" fontId="15" fillId="0" borderId="0" xfId="19" applyFont="1" applyAlignment="1">
      <alignment vertical="top"/>
    </xf>
    <xf numFmtId="0" fontId="15" fillId="2" borderId="0" xfId="19" applyFont="1" applyFill="1" applyAlignment="1">
      <alignment vertical="top"/>
    </xf>
    <xf numFmtId="0" fontId="44" fillId="2" borderId="0" xfId="19" quotePrefix="1" applyFont="1" applyFill="1" applyAlignment="1">
      <alignment vertical="top"/>
    </xf>
    <xf numFmtId="0" fontId="45" fillId="0" borderId="0" xfId="19" applyFont="1" applyAlignment="1">
      <alignment vertical="top"/>
    </xf>
    <xf numFmtId="0" fontId="45" fillId="2" borderId="0" xfId="19" applyFont="1" applyFill="1" applyAlignment="1">
      <alignment vertical="top"/>
    </xf>
    <xf numFmtId="0" fontId="15" fillId="0" borderId="0" xfId="19" applyFont="1" applyAlignment="1">
      <alignment horizontal="center" vertical="center"/>
    </xf>
    <xf numFmtId="0" fontId="15" fillId="2" borderId="0" xfId="19" applyFont="1" applyFill="1" applyAlignment="1">
      <alignment horizontal="center" vertical="center"/>
    </xf>
    <xf numFmtId="0" fontId="16" fillId="2" borderId="0" xfId="19" applyFont="1" applyFill="1" applyAlignment="1">
      <alignment horizontal="center" vertical="center"/>
    </xf>
    <xf numFmtId="0" fontId="15" fillId="2" borderId="0" xfId="19" applyFont="1" applyFill="1" applyAlignment="1">
      <alignment horizontal="left" vertical="center"/>
    </xf>
    <xf numFmtId="167" fontId="15" fillId="2" borderId="1" xfId="7" applyFont="1" applyFill="1" applyBorder="1" applyAlignment="1">
      <alignment horizontal="center" vertical="center"/>
    </xf>
    <xf numFmtId="167" fontId="15" fillId="2" borderId="2" xfId="7" applyFont="1" applyFill="1" applyBorder="1" applyAlignment="1">
      <alignment horizontal="center" vertical="center"/>
    </xf>
    <xf numFmtId="167" fontId="16" fillId="2" borderId="2" xfId="7" applyFont="1" applyFill="1" applyBorder="1" applyAlignment="1">
      <alignment horizontal="center" vertical="center"/>
    </xf>
    <xf numFmtId="167" fontId="16" fillId="2" borderId="3" xfId="7" applyFont="1" applyFill="1" applyBorder="1" applyAlignment="1">
      <alignment horizontal="center" vertical="center"/>
    </xf>
    <xf numFmtId="0" fontId="15" fillId="2" borderId="2" xfId="19" applyFont="1" applyFill="1" applyBorder="1" applyAlignment="1">
      <alignment horizontal="left" vertical="center"/>
    </xf>
    <xf numFmtId="0" fontId="15" fillId="2" borderId="3" xfId="19" applyFont="1" applyFill="1" applyBorder="1" applyAlignment="1">
      <alignment horizontal="left" vertical="center"/>
    </xf>
    <xf numFmtId="167" fontId="15" fillId="2" borderId="4" xfId="7" applyFont="1" applyFill="1" applyBorder="1" applyAlignment="1">
      <alignment horizontal="center" vertical="center"/>
    </xf>
    <xf numFmtId="167" fontId="15" fillId="2" borderId="5" xfId="7" applyFont="1" applyFill="1" applyBorder="1" applyAlignment="1">
      <alignment horizontal="center" vertical="center"/>
    </xf>
    <xf numFmtId="167" fontId="16" fillId="2" borderId="5" xfId="7" applyFont="1" applyFill="1" applyBorder="1" applyAlignment="1">
      <alignment horizontal="center" vertical="center"/>
    </xf>
    <xf numFmtId="167" fontId="16" fillId="2" borderId="6" xfId="7" applyFont="1" applyFill="1" applyBorder="1" applyAlignment="1">
      <alignment horizontal="center" vertical="center"/>
    </xf>
    <xf numFmtId="0" fontId="15" fillId="2" borderId="5" xfId="19" applyFont="1" applyFill="1" applyBorder="1" applyAlignment="1">
      <alignment horizontal="left" vertical="center"/>
    </xf>
    <xf numFmtId="0" fontId="15" fillId="2" borderId="6" xfId="19" applyFont="1" applyFill="1" applyBorder="1" applyAlignment="1">
      <alignment horizontal="left" vertical="center"/>
    </xf>
    <xf numFmtId="0" fontId="16" fillId="0" borderId="0" xfId="19" applyFont="1" applyAlignment="1">
      <alignment horizontal="center" vertical="center"/>
    </xf>
    <xf numFmtId="0" fontId="16" fillId="2" borderId="5" xfId="19" applyFont="1" applyFill="1" applyBorder="1" applyAlignment="1">
      <alignment vertical="center"/>
    </xf>
    <xf numFmtId="0" fontId="16" fillId="2" borderId="6" xfId="19" applyFont="1" applyFill="1" applyBorder="1" applyAlignment="1">
      <alignment vertical="center"/>
    </xf>
    <xf numFmtId="0" fontId="15" fillId="2" borderId="5" xfId="19" applyFont="1" applyFill="1" applyBorder="1" applyAlignment="1">
      <alignment vertical="center"/>
    </xf>
    <xf numFmtId="0" fontId="15" fillId="2" borderId="6" xfId="19" applyFont="1" applyFill="1" applyBorder="1" applyAlignment="1">
      <alignment vertical="center"/>
    </xf>
    <xf numFmtId="167" fontId="15" fillId="2" borderId="5" xfId="7" applyFont="1" applyFill="1" applyBorder="1" applyAlignment="1">
      <alignment horizontal="center" vertical="center" wrapText="1"/>
    </xf>
    <xf numFmtId="167" fontId="16" fillId="2" borderId="6" xfId="7" applyFont="1" applyFill="1" applyBorder="1" applyAlignment="1">
      <alignment horizontal="center" vertical="center" wrapText="1"/>
    </xf>
    <xf numFmtId="0" fontId="16" fillId="2" borderId="7" xfId="19" applyFont="1" applyFill="1" applyBorder="1" applyAlignment="1">
      <alignment horizontal="center" vertical="center"/>
    </xf>
    <xf numFmtId="0" fontId="16" fillId="2" borderId="8" xfId="19" applyFont="1" applyFill="1" applyBorder="1" applyAlignment="1">
      <alignment horizontal="center" vertical="center"/>
    </xf>
    <xf numFmtId="0" fontId="15" fillId="2" borderId="8" xfId="19" applyFont="1" applyFill="1" applyBorder="1" applyAlignment="1">
      <alignment horizontal="center" vertical="center"/>
    </xf>
    <xf numFmtId="0" fontId="15" fillId="2" borderId="9" xfId="19" applyFont="1" applyFill="1" applyBorder="1" applyAlignment="1">
      <alignment horizontal="center" vertical="center"/>
    </xf>
    <xf numFmtId="0" fontId="16" fillId="2" borderId="8" xfId="19" applyFont="1" applyFill="1" applyBorder="1" applyAlignment="1">
      <alignment vertical="center"/>
    </xf>
    <xf numFmtId="0" fontId="16" fillId="2" borderId="9" xfId="19" applyFont="1" applyFill="1" applyBorder="1" applyAlignment="1">
      <alignment vertical="center"/>
    </xf>
    <xf numFmtId="0" fontId="16" fillId="0" borderId="0" xfId="19" applyFont="1" applyAlignment="1">
      <alignment horizontal="center" wrapText="1"/>
    </xf>
    <xf numFmtId="0" fontId="16" fillId="2" borderId="0" xfId="19" applyFont="1" applyFill="1" applyAlignment="1">
      <alignment horizontal="center" wrapText="1"/>
    </xf>
    <xf numFmtId="0" fontId="16" fillId="3" borderId="1" xfId="19" applyFont="1" applyFill="1" applyBorder="1" applyAlignment="1">
      <alignment horizontal="center" wrapText="1"/>
    </xf>
    <xf numFmtId="0" fontId="16" fillId="3" borderId="21" xfId="19" applyFont="1" applyFill="1" applyBorder="1" applyAlignment="1">
      <alignment horizontal="center" wrapText="1"/>
    </xf>
    <xf numFmtId="0" fontId="16" fillId="3" borderId="20" xfId="19" applyFont="1" applyFill="1" applyBorder="1" applyAlignment="1">
      <alignment horizontal="center" wrapText="1"/>
    </xf>
    <xf numFmtId="0" fontId="16" fillId="3" borderId="22" xfId="19" applyFont="1" applyFill="1" applyBorder="1" applyAlignment="1">
      <alignment horizontal="center" wrapText="1"/>
    </xf>
    <xf numFmtId="0" fontId="16" fillId="3" borderId="27" xfId="19" applyFont="1" applyFill="1" applyBorder="1" applyAlignment="1">
      <alignment horizontal="center" wrapText="1"/>
    </xf>
    <xf numFmtId="0" fontId="16" fillId="3" borderId="2" xfId="19" applyFont="1" applyFill="1" applyBorder="1" applyAlignment="1">
      <alignment horizontal="center" wrapText="1"/>
    </xf>
    <xf numFmtId="0" fontId="16" fillId="3" borderId="3" xfId="19" applyFont="1" applyFill="1" applyBorder="1" applyAlignment="1">
      <alignment horizontal="center" wrapText="1"/>
    </xf>
    <xf numFmtId="0" fontId="35" fillId="2" borderId="0" xfId="19" applyFont="1" applyFill="1" applyAlignment="1">
      <alignment horizontal="center" vertical="center" wrapText="1"/>
    </xf>
    <xf numFmtId="0" fontId="15" fillId="2" borderId="0" xfId="0" quotePrefix="1" applyFont="1" applyFill="1"/>
    <xf numFmtId="169" fontId="15" fillId="2" borderId="1" xfId="7" applyNumberFormat="1" applyFont="1" applyFill="1" applyBorder="1" applyAlignment="1">
      <alignment horizontal="right" wrapText="1" indent="1"/>
    </xf>
    <xf numFmtId="169" fontId="15" fillId="2" borderId="2" xfId="7" applyNumberFormat="1" applyFont="1" applyFill="1" applyBorder="1" applyAlignment="1">
      <alignment horizontal="right" wrapText="1" indent="1"/>
    </xf>
    <xf numFmtId="167" fontId="15" fillId="2" borderId="2" xfId="7" applyFont="1" applyFill="1" applyBorder="1" applyAlignment="1">
      <alignment horizontal="right" wrapText="1" indent="1"/>
    </xf>
    <xf numFmtId="169" fontId="16" fillId="2" borderId="212" xfId="7" applyNumberFormat="1" applyFont="1" applyFill="1" applyBorder="1" applyAlignment="1">
      <alignment horizontal="right" wrapText="1" indent="1"/>
    </xf>
    <xf numFmtId="169" fontId="16" fillId="2" borderId="2" xfId="7" applyNumberFormat="1" applyFont="1" applyFill="1" applyBorder="1" applyAlignment="1">
      <alignment horizontal="right" wrapText="1" indent="1"/>
    </xf>
    <xf numFmtId="167" fontId="16" fillId="2" borderId="2" xfId="7" applyFont="1" applyFill="1" applyBorder="1" applyAlignment="1">
      <alignment horizontal="right" wrapText="1" indent="1"/>
    </xf>
    <xf numFmtId="167" fontId="16" fillId="2" borderId="105" xfId="7" applyFont="1" applyFill="1" applyBorder="1" applyAlignment="1">
      <alignment horizontal="right" wrapText="1" indent="1"/>
    </xf>
    <xf numFmtId="0" fontId="16" fillId="2" borderId="3" xfId="0" applyFont="1" applyFill="1" applyBorder="1"/>
    <xf numFmtId="169" fontId="15" fillId="2" borderId="4" xfId="7" applyNumberFormat="1" applyFont="1" applyFill="1" applyBorder="1" applyAlignment="1">
      <alignment horizontal="right" wrapText="1" indent="1"/>
    </xf>
    <xf numFmtId="169" fontId="15" fillId="2" borderId="5" xfId="7" applyNumberFormat="1" applyFont="1" applyFill="1" applyBorder="1" applyAlignment="1">
      <alignment horizontal="right" wrapText="1" indent="1"/>
    </xf>
    <xf numFmtId="167" fontId="15" fillId="2" borderId="5" xfId="7" applyFont="1" applyFill="1" applyBorder="1" applyAlignment="1">
      <alignment horizontal="right" wrapText="1" indent="1"/>
    </xf>
    <xf numFmtId="169" fontId="16" fillId="2" borderId="46" xfId="7" applyNumberFormat="1" applyFont="1" applyFill="1" applyBorder="1" applyAlignment="1">
      <alignment horizontal="right" wrapText="1" indent="1"/>
    </xf>
    <xf numFmtId="169" fontId="16" fillId="2" borderId="5" xfId="7" applyNumberFormat="1" applyFont="1" applyFill="1" applyBorder="1" applyAlignment="1">
      <alignment horizontal="right" wrapText="1" indent="1"/>
    </xf>
    <xf numFmtId="167" fontId="16" fillId="2" borderId="5" xfId="7" applyFont="1" applyFill="1" applyBorder="1" applyAlignment="1">
      <alignment horizontal="right" wrapText="1" indent="1"/>
    </xf>
    <xf numFmtId="167" fontId="16" fillId="2" borderId="49" xfId="7" applyFont="1" applyFill="1" applyBorder="1" applyAlignment="1">
      <alignment horizontal="right" wrapText="1" indent="1"/>
    </xf>
    <xf numFmtId="0" fontId="16" fillId="2" borderId="5" xfId="0" applyFont="1" applyFill="1" applyBorder="1"/>
    <xf numFmtId="0" fontId="16" fillId="2" borderId="46" xfId="0" applyFont="1" applyFill="1" applyBorder="1"/>
    <xf numFmtId="0" fontId="16" fillId="2" borderId="49" xfId="0" applyFont="1" applyFill="1" applyBorder="1"/>
    <xf numFmtId="0" fontId="16" fillId="2" borderId="7" xfId="0" applyFont="1" applyFill="1" applyBorder="1"/>
    <xf numFmtId="0" fontId="16" fillId="2" borderId="8" xfId="0" applyFont="1" applyFill="1" applyBorder="1"/>
    <xf numFmtId="0" fontId="16" fillId="2" borderId="109" xfId="0" applyFont="1" applyFill="1" applyBorder="1"/>
    <xf numFmtId="0" fontId="16" fillId="2" borderId="209" xfId="0" applyFont="1" applyFill="1" applyBorder="1"/>
    <xf numFmtId="0" fontId="15" fillId="2" borderId="8" xfId="0" applyFont="1" applyFill="1" applyBorder="1"/>
    <xf numFmtId="0" fontId="15" fillId="2" borderId="9" xfId="0" applyFont="1" applyFill="1" applyBorder="1"/>
    <xf numFmtId="0" fontId="16" fillId="3" borderId="21" xfId="0" applyFont="1" applyFill="1" applyBorder="1" applyAlignment="1">
      <alignment horizontal="center" wrapText="1"/>
    </xf>
    <xf numFmtId="0" fontId="16" fillId="3" borderId="210" xfId="0" applyFont="1" applyFill="1" applyBorder="1" applyAlignment="1">
      <alignment horizontal="center" wrapText="1"/>
    </xf>
    <xf numFmtId="0" fontId="16" fillId="3" borderId="211" xfId="0" applyFont="1" applyFill="1" applyBorder="1" applyAlignment="1">
      <alignment horizontal="center" wrapText="1"/>
    </xf>
    <xf numFmtId="167" fontId="15" fillId="2" borderId="106" xfId="7" applyFont="1" applyFill="1" applyBorder="1" applyAlignment="1"/>
    <xf numFmtId="167" fontId="15" fillId="2" borderId="107" xfId="7" applyFont="1" applyFill="1" applyBorder="1" applyAlignment="1"/>
    <xf numFmtId="167" fontId="16" fillId="2" borderId="113" xfId="7" applyFont="1" applyFill="1" applyBorder="1" applyAlignment="1"/>
    <xf numFmtId="167" fontId="16" fillId="2" borderId="107" xfId="7" applyFont="1" applyFill="1" applyBorder="1" applyAlignment="1"/>
    <xf numFmtId="167" fontId="16" fillId="2" borderId="114" xfId="7" applyFont="1" applyFill="1" applyBorder="1" applyAlignment="1"/>
    <xf numFmtId="0" fontId="15" fillId="2" borderId="107" xfId="0" applyFont="1" applyFill="1" applyBorder="1"/>
    <xf numFmtId="0" fontId="15" fillId="2" borderId="108" xfId="0" applyFont="1" applyFill="1" applyBorder="1"/>
    <xf numFmtId="0" fontId="93" fillId="2" borderId="0" xfId="6" applyFont="1" applyFill="1"/>
    <xf numFmtId="0" fontId="44" fillId="2" borderId="0" xfId="3" applyFont="1" applyFill="1"/>
    <xf numFmtId="3" fontId="16" fillId="2" borderId="0" xfId="6" applyNumberFormat="1" applyFont="1" applyFill="1" applyAlignment="1">
      <alignment horizontal="right" vertical="center" indent="1"/>
    </xf>
    <xf numFmtId="3" fontId="16" fillId="2" borderId="0" xfId="6" applyNumberFormat="1" applyFont="1" applyFill="1" applyAlignment="1">
      <alignment horizontal="right" vertical="center" indent="1" readingOrder="2"/>
    </xf>
    <xf numFmtId="15" fontId="16" fillId="2" borderId="0" xfId="10" applyNumberFormat="1" applyFont="1" applyFill="1" applyAlignment="1">
      <alignment vertical="center"/>
    </xf>
    <xf numFmtId="9" fontId="16" fillId="2" borderId="0" xfId="10" applyNumberFormat="1" applyFont="1" applyFill="1" applyAlignment="1">
      <alignment horizontal="left"/>
    </xf>
    <xf numFmtId="165" fontId="16" fillId="2" borderId="106" xfId="3" applyNumberFormat="1" applyFont="1" applyFill="1" applyBorder="1" applyAlignment="1">
      <alignment horizontal="right" indent="1"/>
    </xf>
    <xf numFmtId="165" fontId="16" fillId="2" borderId="107" xfId="3" applyNumberFormat="1" applyFont="1" applyFill="1" applyBorder="1" applyAlignment="1">
      <alignment horizontal="right" indent="1"/>
    </xf>
    <xf numFmtId="165" fontId="16" fillId="2" borderId="108" xfId="3" applyNumberFormat="1" applyFont="1" applyFill="1" applyBorder="1" applyAlignment="1">
      <alignment horizontal="right" indent="1"/>
    </xf>
    <xf numFmtId="15" fontId="16" fillId="2" borderId="107" xfId="10" applyNumberFormat="1" applyFont="1" applyFill="1" applyBorder="1" applyAlignment="1">
      <alignment vertical="center"/>
    </xf>
    <xf numFmtId="165" fontId="16" fillId="2" borderId="23" xfId="6" applyNumberFormat="1" applyFont="1" applyFill="1" applyBorder="1" applyAlignment="1">
      <alignment horizontal="right" indent="1"/>
    </xf>
    <xf numFmtId="165" fontId="16" fillId="2" borderId="0" xfId="3" applyNumberFormat="1" applyFont="1" applyFill="1" applyAlignment="1">
      <alignment horizontal="right" indent="1" readingOrder="2"/>
    </xf>
    <xf numFmtId="165" fontId="16" fillId="2" borderId="0" xfId="3" applyNumberFormat="1" applyFont="1" applyFill="1" applyAlignment="1">
      <alignment horizontal="right" indent="1"/>
    </xf>
    <xf numFmtId="165" fontId="16" fillId="2" borderId="24" xfId="3" applyNumberFormat="1" applyFont="1" applyFill="1" applyBorder="1" applyAlignment="1">
      <alignment horizontal="right" indent="1"/>
    </xf>
    <xf numFmtId="165" fontId="16" fillId="2" borderId="0" xfId="6" applyNumberFormat="1" applyFont="1" applyFill="1" applyAlignment="1">
      <alignment horizontal="right" indent="1"/>
    </xf>
    <xf numFmtId="9" fontId="16" fillId="2" borderId="24" xfId="10" applyNumberFormat="1" applyFont="1" applyFill="1" applyBorder="1" applyAlignment="1">
      <alignment vertical="top" wrapText="1"/>
    </xf>
    <xf numFmtId="165" fontId="16" fillId="2" borderId="106" xfId="3" applyNumberFormat="1" applyFont="1" applyFill="1" applyBorder="1" applyAlignment="1">
      <alignment horizontal="right" indent="1" readingOrder="2"/>
    </xf>
    <xf numFmtId="165" fontId="16" fillId="2" borderId="107" xfId="3" applyNumberFormat="1" applyFont="1" applyFill="1" applyBorder="1" applyAlignment="1">
      <alignment horizontal="right" indent="1" readingOrder="2"/>
    </xf>
    <xf numFmtId="9" fontId="16" fillId="2" borderId="108" xfId="10" applyNumberFormat="1" applyFont="1" applyFill="1" applyBorder="1"/>
    <xf numFmtId="165" fontId="16" fillId="2" borderId="23" xfId="3" applyNumberFormat="1" applyFont="1" applyFill="1" applyBorder="1" applyAlignment="1">
      <alignment horizontal="right" indent="1"/>
    </xf>
    <xf numFmtId="9" fontId="16" fillId="2" borderId="24" xfId="10" applyNumberFormat="1" applyFont="1" applyFill="1" applyBorder="1" applyAlignment="1">
      <alignment horizontal="left" indent="1"/>
    </xf>
    <xf numFmtId="9" fontId="16" fillId="2" borderId="108" xfId="10" applyNumberFormat="1" applyFont="1" applyFill="1" applyBorder="1" applyAlignment="1">
      <alignment horizontal="left" indent="1"/>
    </xf>
    <xf numFmtId="165" fontId="15" fillId="2" borderId="17" xfId="3" applyNumberFormat="1" applyFont="1" applyFill="1" applyBorder="1" applyAlignment="1">
      <alignment horizontal="right" indent="1" readingOrder="2"/>
    </xf>
    <xf numFmtId="165" fontId="15" fillId="2" borderId="18" xfId="3" applyNumberFormat="1" applyFont="1" applyFill="1" applyBorder="1" applyAlignment="1">
      <alignment horizontal="right" indent="1" readingOrder="2"/>
    </xf>
    <xf numFmtId="165" fontId="15" fillId="2" borderId="18" xfId="3" applyNumberFormat="1" applyFont="1" applyFill="1" applyBorder="1" applyAlignment="1">
      <alignment horizontal="right" indent="1"/>
    </xf>
    <xf numFmtId="165" fontId="15" fillId="2" borderId="19" xfId="3" applyNumberFormat="1" applyFont="1" applyFill="1" applyBorder="1" applyAlignment="1">
      <alignment horizontal="right" indent="1"/>
    </xf>
    <xf numFmtId="15" fontId="16" fillId="2" borderId="18" xfId="10" applyNumberFormat="1" applyFont="1" applyFill="1" applyBorder="1" applyAlignment="1">
      <alignment vertical="center"/>
    </xf>
    <xf numFmtId="9" fontId="15" fillId="2" borderId="19" xfId="10" applyNumberFormat="1" applyFont="1" applyFill="1" applyBorder="1" applyAlignment="1">
      <alignment horizontal="left" indent="1"/>
    </xf>
    <xf numFmtId="165" fontId="15" fillId="2" borderId="4" xfId="3" applyNumberFormat="1" applyFont="1" applyFill="1" applyBorder="1" applyAlignment="1">
      <alignment horizontal="right" indent="1" readingOrder="2"/>
    </xf>
    <xf numFmtId="165" fontId="15" fillId="2" borderId="5" xfId="3" applyNumberFormat="1" applyFont="1" applyFill="1" applyBorder="1" applyAlignment="1">
      <alignment horizontal="right" indent="1" readingOrder="2"/>
    </xf>
    <xf numFmtId="165" fontId="15" fillId="2" borderId="5" xfId="3" applyNumberFormat="1" applyFont="1" applyFill="1" applyBorder="1" applyAlignment="1">
      <alignment horizontal="right" indent="1"/>
    </xf>
    <xf numFmtId="165" fontId="15" fillId="2" borderId="6" xfId="3" applyNumberFormat="1" applyFont="1" applyFill="1" applyBorder="1" applyAlignment="1">
      <alignment horizontal="right" indent="1"/>
    </xf>
    <xf numFmtId="15" fontId="16" fillId="2" borderId="5" xfId="10" applyNumberFormat="1" applyFont="1" applyFill="1" applyBorder="1" applyAlignment="1">
      <alignment vertical="center"/>
    </xf>
    <xf numFmtId="9" fontId="15" fillId="2" borderId="6" xfId="10" applyNumberFormat="1" applyFont="1" applyFill="1" applyBorder="1" applyAlignment="1">
      <alignment horizontal="left" indent="1"/>
    </xf>
    <xf numFmtId="165" fontId="16" fillId="2" borderId="4" xfId="3" applyNumberFormat="1" applyFont="1" applyFill="1" applyBorder="1" applyAlignment="1">
      <alignment horizontal="right" indent="1" readingOrder="2"/>
    </xf>
    <xf numFmtId="165" fontId="16" fillId="2" borderId="5" xfId="3" applyNumberFormat="1" applyFont="1" applyFill="1" applyBorder="1" applyAlignment="1">
      <alignment horizontal="right" indent="1" readingOrder="2"/>
    </xf>
    <xf numFmtId="165" fontId="16" fillId="2" borderId="5" xfId="3" applyNumberFormat="1" applyFont="1" applyFill="1" applyBorder="1" applyAlignment="1">
      <alignment horizontal="right" indent="1"/>
    </xf>
    <xf numFmtId="165" fontId="16" fillId="2" borderId="6" xfId="3" applyNumberFormat="1" applyFont="1" applyFill="1" applyBorder="1" applyAlignment="1">
      <alignment horizontal="right" indent="1"/>
    </xf>
    <xf numFmtId="9" fontId="16" fillId="2" borderId="6" xfId="10" applyNumberFormat="1" applyFont="1" applyFill="1" applyBorder="1" applyAlignment="1">
      <alignment horizontal="left"/>
    </xf>
    <xf numFmtId="165" fontId="16" fillId="2" borderId="27" xfId="3" applyNumberFormat="1" applyFont="1" applyFill="1" applyBorder="1" applyAlignment="1">
      <alignment horizontal="right" indent="1" readingOrder="2"/>
    </xf>
    <xf numFmtId="165" fontId="16" fillId="2" borderId="28" xfId="3" applyNumberFormat="1" applyFont="1" applyFill="1" applyBorder="1" applyAlignment="1">
      <alignment horizontal="right" indent="1" readingOrder="2"/>
    </xf>
    <xf numFmtId="165" fontId="16" fillId="2" borderId="28" xfId="3" applyNumberFormat="1" applyFont="1" applyFill="1" applyBorder="1" applyAlignment="1">
      <alignment horizontal="right" indent="1"/>
    </xf>
    <xf numFmtId="165" fontId="16" fillId="2" borderId="29" xfId="3" applyNumberFormat="1" applyFont="1" applyFill="1" applyBorder="1" applyAlignment="1">
      <alignment horizontal="right" indent="1"/>
    </xf>
    <xf numFmtId="15" fontId="16" fillId="2" borderId="28" xfId="10" applyNumberFormat="1" applyFont="1" applyFill="1" applyBorder="1" applyAlignment="1">
      <alignment vertical="center"/>
    </xf>
    <xf numFmtId="9" fontId="15" fillId="2" borderId="29" xfId="10" applyNumberFormat="1" applyFont="1" applyFill="1" applyBorder="1" applyAlignment="1">
      <alignment horizontal="left" indent="1"/>
    </xf>
    <xf numFmtId="0" fontId="16" fillId="2" borderId="28" xfId="10" applyFont="1" applyFill="1" applyBorder="1" applyAlignment="1">
      <alignment horizontal="center" vertical="center"/>
    </xf>
    <xf numFmtId="9" fontId="42" fillId="2" borderId="107" xfId="10" applyNumberFormat="1" applyFont="1" applyFill="1" applyBorder="1" applyAlignment="1">
      <alignment horizontal="right" indent="1"/>
    </xf>
    <xf numFmtId="9" fontId="45" fillId="2" borderId="18" xfId="10" applyNumberFormat="1" applyFont="1" applyFill="1" applyBorder="1" applyAlignment="1">
      <alignment horizontal="right" indent="1"/>
    </xf>
    <xf numFmtId="9" fontId="45" fillId="2" borderId="5" xfId="10" applyNumberFormat="1" applyFont="1" applyFill="1" applyBorder="1" applyAlignment="1">
      <alignment horizontal="right" indent="1"/>
    </xf>
    <xf numFmtId="169" fontId="16" fillId="2" borderId="4" xfId="7" applyNumberFormat="1" applyFont="1" applyFill="1" applyBorder="1" applyAlignment="1">
      <alignment horizontal="right" vertical="center" indent="1" readingOrder="2"/>
    </xf>
    <xf numFmtId="169" fontId="16" fillId="2" borderId="5" xfId="7" applyNumberFormat="1" applyFont="1" applyFill="1" applyBorder="1" applyAlignment="1">
      <alignment horizontal="right" vertical="center" indent="1" readingOrder="2"/>
    </xf>
    <xf numFmtId="169" fontId="16" fillId="2" borderId="5" xfId="7" applyNumberFormat="1" applyFont="1" applyFill="1" applyBorder="1" applyAlignment="1">
      <alignment horizontal="right" vertical="center" indent="1"/>
    </xf>
    <xf numFmtId="169" fontId="16" fillId="2" borderId="6" xfId="7" applyNumberFormat="1" applyFont="1" applyFill="1" applyBorder="1" applyAlignment="1">
      <alignment horizontal="right" vertical="center" indent="1"/>
    </xf>
    <xf numFmtId="169" fontId="16" fillId="2" borderId="7" xfId="7" applyNumberFormat="1" applyFont="1" applyFill="1" applyBorder="1" applyAlignment="1">
      <alignment horizontal="right" vertical="center" indent="2" readingOrder="2"/>
    </xf>
    <xf numFmtId="169" fontId="16" fillId="2" borderId="8" xfId="7" applyNumberFormat="1" applyFont="1" applyFill="1" applyBorder="1" applyAlignment="1">
      <alignment horizontal="right" vertical="center" indent="2" readingOrder="2"/>
    </xf>
    <xf numFmtId="169" fontId="16" fillId="2" borderId="8" xfId="7" applyNumberFormat="1" applyFont="1" applyFill="1" applyBorder="1" applyAlignment="1">
      <alignment horizontal="right" vertical="center" indent="1"/>
    </xf>
    <xf numFmtId="169" fontId="16" fillId="2" borderId="9" xfId="7" applyNumberFormat="1" applyFont="1" applyFill="1" applyBorder="1" applyAlignment="1">
      <alignment horizontal="right" vertical="center" indent="1"/>
    </xf>
    <xf numFmtId="9" fontId="45" fillId="2" borderId="8" xfId="10" applyNumberFormat="1" applyFont="1" applyFill="1" applyBorder="1" applyAlignment="1">
      <alignment horizontal="right" indent="1"/>
    </xf>
    <xf numFmtId="9" fontId="15" fillId="2" borderId="9" xfId="10" applyNumberFormat="1" applyFont="1" applyFill="1" applyBorder="1" applyAlignment="1">
      <alignment horizontal="right" indent="1"/>
    </xf>
    <xf numFmtId="3" fontId="98" fillId="3" borderId="20" xfId="10" applyNumberFormat="1" applyFont="1" applyFill="1" applyBorder="1" applyAlignment="1">
      <alignment horizontal="center" vertical="center" wrapText="1"/>
    </xf>
    <xf numFmtId="0" fontId="98" fillId="3" borderId="21" xfId="10" applyFont="1" applyFill="1" applyBorder="1" applyAlignment="1">
      <alignment horizontal="center" vertical="center" wrapText="1"/>
    </xf>
    <xf numFmtId="0" fontId="98" fillId="3" borderId="22" xfId="10" applyFont="1" applyFill="1" applyBorder="1" applyAlignment="1">
      <alignment horizontal="center" vertical="center" wrapText="1"/>
    </xf>
    <xf numFmtId="0" fontId="98" fillId="3" borderId="2" xfId="10" applyFont="1" applyFill="1" applyBorder="1" applyAlignment="1">
      <alignment horizontal="centerContinuous" vertical="center"/>
    </xf>
    <xf numFmtId="0" fontId="100" fillId="3" borderId="3" xfId="10" applyFont="1" applyFill="1" applyBorder="1" applyAlignment="1">
      <alignment horizontal="centerContinuous" vertical="center"/>
    </xf>
    <xf numFmtId="0" fontId="101" fillId="3" borderId="8" xfId="10" applyFont="1" applyFill="1" applyBorder="1" applyAlignment="1">
      <alignment horizontal="centerContinuous" vertical="center"/>
    </xf>
    <xf numFmtId="0" fontId="101" fillId="3" borderId="9" xfId="10" applyFont="1" applyFill="1" applyBorder="1" applyAlignment="1">
      <alignment horizontal="centerContinuous" vertical="top"/>
    </xf>
    <xf numFmtId="0" fontId="93" fillId="7" borderId="0" xfId="0" applyFont="1" applyFill="1"/>
    <xf numFmtId="0" fontId="94" fillId="7" borderId="0" xfId="0" applyFont="1" applyFill="1"/>
    <xf numFmtId="0" fontId="15" fillId="7" borderId="0" xfId="0" applyFont="1" applyFill="1"/>
    <xf numFmtId="0" fontId="16" fillId="7" borderId="0" xfId="0" applyFont="1" applyFill="1"/>
    <xf numFmtId="0" fontId="15" fillId="7" borderId="0" xfId="3" applyFont="1" applyFill="1" applyAlignment="1">
      <alignment vertical="top" wrapText="1"/>
    </xf>
    <xf numFmtId="0" fontId="16" fillId="7" borderId="0" xfId="3" applyFont="1" applyFill="1" applyAlignment="1">
      <alignment vertical="top" wrapText="1"/>
    </xf>
    <xf numFmtId="0" fontId="44" fillId="7" borderId="0" xfId="0" applyFont="1" applyFill="1"/>
    <xf numFmtId="0" fontId="44" fillId="7" borderId="0" xfId="3" quotePrefix="1" applyFont="1" applyFill="1" applyAlignment="1">
      <alignment vertical="top"/>
    </xf>
    <xf numFmtId="0" fontId="45" fillId="7" borderId="0" xfId="0" applyFont="1" applyFill="1"/>
    <xf numFmtId="165" fontId="16" fillId="7" borderId="106" xfId="7" applyNumberFormat="1" applyFont="1" applyFill="1" applyBorder="1" applyAlignment="1">
      <alignment horizontal="right"/>
    </xf>
    <xf numFmtId="165" fontId="16" fillId="7" borderId="107" xfId="7" applyNumberFormat="1" applyFont="1" applyFill="1" applyBorder="1" applyAlignment="1">
      <alignment horizontal="right"/>
    </xf>
    <xf numFmtId="165" fontId="16" fillId="7" borderId="148" xfId="7" applyNumberFormat="1" applyFont="1" applyFill="1" applyBorder="1" applyAlignment="1">
      <alignment horizontal="right"/>
    </xf>
    <xf numFmtId="0" fontId="16" fillId="7" borderId="107" xfId="0" applyFont="1" applyFill="1" applyBorder="1"/>
    <xf numFmtId="0" fontId="15" fillId="7" borderId="107" xfId="0" applyFont="1" applyFill="1" applyBorder="1"/>
    <xf numFmtId="0" fontId="16" fillId="7" borderId="108" xfId="0" applyFont="1" applyFill="1" applyBorder="1"/>
    <xf numFmtId="165" fontId="15" fillId="7" borderId="17" xfId="7" applyNumberFormat="1" applyFont="1" applyFill="1" applyBorder="1" applyAlignment="1">
      <alignment horizontal="right"/>
    </xf>
    <xf numFmtId="165" fontId="15" fillId="7" borderId="18" xfId="7" applyNumberFormat="1" applyFont="1" applyFill="1" applyBorder="1" applyAlignment="1">
      <alignment horizontal="right"/>
    </xf>
    <xf numFmtId="165" fontId="16" fillId="7" borderId="149" xfId="7" applyNumberFormat="1" applyFont="1" applyFill="1" applyBorder="1" applyAlignment="1">
      <alignment horizontal="right"/>
    </xf>
    <xf numFmtId="0" fontId="15" fillId="7" borderId="18" xfId="0" applyFont="1" applyFill="1" applyBorder="1"/>
    <xf numFmtId="0" fontId="15" fillId="7" borderId="19" xfId="0" applyFont="1" applyFill="1" applyBorder="1"/>
    <xf numFmtId="165" fontId="15" fillId="7" borderId="4" xfId="7" applyNumberFormat="1" applyFont="1" applyFill="1" applyBorder="1" applyAlignment="1">
      <alignment horizontal="right"/>
    </xf>
    <xf numFmtId="165" fontId="15" fillId="7" borderId="5" xfId="7" applyNumberFormat="1" applyFont="1" applyFill="1" applyBorder="1" applyAlignment="1">
      <alignment horizontal="right"/>
    </xf>
    <xf numFmtId="165" fontId="16" fillId="7" borderId="26" xfId="7" applyNumberFormat="1" applyFont="1" applyFill="1" applyBorder="1" applyAlignment="1">
      <alignment horizontal="right"/>
    </xf>
    <xf numFmtId="0" fontId="15" fillId="7" borderId="5" xfId="0" applyFont="1" applyFill="1" applyBorder="1"/>
    <xf numFmtId="0" fontId="15" fillId="7" borderId="6" xfId="0" applyFont="1" applyFill="1" applyBorder="1"/>
    <xf numFmtId="165" fontId="15" fillId="7" borderId="4" xfId="0" applyNumberFormat="1" applyFont="1" applyFill="1" applyBorder="1" applyAlignment="1">
      <alignment horizontal="right"/>
    </xf>
    <xf numFmtId="165" fontId="15" fillId="7" borderId="5" xfId="0" applyNumberFormat="1" applyFont="1" applyFill="1" applyBorder="1" applyAlignment="1">
      <alignment horizontal="right"/>
    </xf>
    <xf numFmtId="165" fontId="15" fillId="7" borderId="7" xfId="7" applyNumberFormat="1" applyFont="1" applyFill="1" applyBorder="1" applyAlignment="1">
      <alignment horizontal="right"/>
    </xf>
    <xf numFmtId="165" fontId="15" fillId="7" borderId="8" xfId="7" applyNumberFormat="1" applyFont="1" applyFill="1" applyBorder="1" applyAlignment="1">
      <alignment horizontal="right"/>
    </xf>
    <xf numFmtId="165" fontId="16" fillId="7" borderId="110" xfId="7" applyNumberFormat="1" applyFont="1" applyFill="1" applyBorder="1" applyAlignment="1">
      <alignment horizontal="right"/>
    </xf>
    <xf numFmtId="0" fontId="15" fillId="7" borderId="8" xfId="0" applyFont="1" applyFill="1" applyBorder="1"/>
    <xf numFmtId="0" fontId="15" fillId="7" borderId="9" xfId="0" applyFont="1" applyFill="1" applyBorder="1"/>
    <xf numFmtId="0" fontId="16" fillId="3" borderId="106" xfId="0" applyFont="1" applyFill="1" applyBorder="1" applyAlignment="1">
      <alignment horizontal="center" vertical="center" wrapText="1"/>
    </xf>
    <xf numFmtId="0" fontId="16" fillId="3" borderId="107" xfId="0" applyFont="1" applyFill="1" applyBorder="1" applyAlignment="1">
      <alignment horizontal="center" vertical="center" wrapText="1"/>
    </xf>
    <xf numFmtId="0" fontId="16" fillId="3" borderId="148" xfId="0" applyFont="1" applyFill="1" applyBorder="1" applyAlignment="1">
      <alignment horizontal="center" vertical="center" wrapText="1"/>
    </xf>
    <xf numFmtId="0" fontId="24" fillId="7" borderId="0" xfId="0" applyFont="1" applyFill="1" applyAlignment="1">
      <alignment vertical="center"/>
    </xf>
    <xf numFmtId="0" fontId="95" fillId="4" borderId="106" xfId="0" applyFont="1" applyFill="1" applyBorder="1" applyAlignment="1">
      <alignment vertical="center"/>
    </xf>
    <xf numFmtId="0" fontId="95" fillId="4" borderId="107" xfId="0" applyFont="1" applyFill="1" applyBorder="1" applyAlignment="1">
      <alignment vertical="center"/>
    </xf>
    <xf numFmtId="0" fontId="94" fillId="2" borderId="0" xfId="0" applyFont="1" applyFill="1"/>
    <xf numFmtId="0" fontId="12" fillId="2" borderId="0" xfId="20" applyFill="1"/>
    <xf numFmtId="0" fontId="12" fillId="2" borderId="0" xfId="20" applyFill="1" applyAlignment="1">
      <alignment horizontal="left"/>
    </xf>
    <xf numFmtId="0" fontId="15" fillId="2" borderId="0" xfId="20" applyFont="1" applyFill="1"/>
    <xf numFmtId="0" fontId="15" fillId="2" borderId="0" xfId="20" applyFont="1" applyFill="1" applyAlignment="1">
      <alignment horizontal="left"/>
    </xf>
    <xf numFmtId="0" fontId="15" fillId="2" borderId="0" xfId="5" applyFont="1" applyFill="1" applyAlignment="1"/>
    <xf numFmtId="0" fontId="16" fillId="2" borderId="0" xfId="20" applyFont="1" applyFill="1"/>
    <xf numFmtId="166" fontId="15" fillId="2" borderId="0" xfId="17" applyFont="1" applyFill="1"/>
    <xf numFmtId="166" fontId="15" fillId="2" borderId="0" xfId="17" applyFont="1" applyFill="1" applyAlignment="1">
      <alignment horizontal="left"/>
    </xf>
    <xf numFmtId="0" fontId="15" fillId="2" borderId="0" xfId="20" applyFont="1" applyFill="1" applyAlignment="1">
      <alignment horizontal="left" vertical="top" wrapText="1"/>
    </xf>
    <xf numFmtId="0" fontId="15" fillId="2" borderId="0" xfId="20" applyFont="1" applyFill="1" applyAlignment="1">
      <alignment horizontal="left" vertical="top" wrapText="1" indent="1"/>
    </xf>
    <xf numFmtId="0" fontId="15" fillId="2" borderId="213" xfId="20" applyFont="1" applyFill="1" applyBorder="1" applyAlignment="1">
      <alignment horizontal="left" vertical="top" wrapText="1"/>
    </xf>
    <xf numFmtId="0" fontId="15" fillId="2" borderId="214" xfId="20" applyFont="1" applyFill="1" applyBorder="1" applyAlignment="1">
      <alignment horizontal="left" vertical="top" wrapText="1" indent="1"/>
    </xf>
    <xf numFmtId="0" fontId="15" fillId="2" borderId="215" xfId="20" applyFont="1" applyFill="1" applyBorder="1" applyAlignment="1">
      <alignment horizontal="left" vertical="top" wrapText="1"/>
    </xf>
    <xf numFmtId="0" fontId="15" fillId="2" borderId="216" xfId="20" applyFont="1" applyFill="1" applyBorder="1" applyAlignment="1">
      <alignment horizontal="left" vertical="top" wrapText="1" indent="1"/>
    </xf>
    <xf numFmtId="0" fontId="16" fillId="2" borderId="217" xfId="20" applyFont="1" applyFill="1" applyBorder="1" applyAlignment="1">
      <alignment horizontal="left" vertical="top" wrapText="1"/>
    </xf>
    <xf numFmtId="0" fontId="16" fillId="2" borderId="218" xfId="20" applyFont="1" applyFill="1" applyBorder="1" applyAlignment="1">
      <alignment horizontal="justify" vertical="top" wrapText="1"/>
    </xf>
    <xf numFmtId="0" fontId="15" fillId="2" borderId="52" xfId="20" applyFont="1" applyFill="1" applyBorder="1" applyAlignment="1">
      <alignment horizontal="left" vertical="top" wrapText="1"/>
    </xf>
    <xf numFmtId="0" fontId="15" fillId="2" borderId="51" xfId="20" applyFont="1" applyFill="1" applyBorder="1" applyAlignment="1">
      <alignment horizontal="left" vertical="top" wrapText="1" indent="1"/>
    </xf>
    <xf numFmtId="0" fontId="15" fillId="2" borderId="214" xfId="20" applyFont="1" applyFill="1" applyBorder="1" applyAlignment="1">
      <alignment horizontal="left" vertical="top" wrapText="1" indent="2"/>
    </xf>
    <xf numFmtId="0" fontId="15" fillId="2" borderId="216" xfId="20" applyFont="1" applyFill="1" applyBorder="1" applyAlignment="1">
      <alignment horizontal="left" vertical="top" wrapText="1" indent="2"/>
    </xf>
    <xf numFmtId="0" fontId="15" fillId="2" borderId="216" xfId="20" applyFont="1" applyFill="1" applyBorder="1" applyAlignment="1">
      <alignment horizontal="left" vertical="top" wrapText="1" indent="3"/>
    </xf>
    <xf numFmtId="0" fontId="16" fillId="2" borderId="215" xfId="20" applyFont="1" applyFill="1" applyBorder="1" applyAlignment="1">
      <alignment horizontal="left" vertical="top" wrapText="1"/>
    </xf>
    <xf numFmtId="0" fontId="16" fillId="2" borderId="52" xfId="20" applyFont="1" applyFill="1" applyBorder="1" applyAlignment="1">
      <alignment horizontal="left" vertical="top" wrapText="1"/>
    </xf>
    <xf numFmtId="0" fontId="16" fillId="2" borderId="51" xfId="20" applyFont="1" applyFill="1" applyBorder="1" applyAlignment="1">
      <alignment horizontal="justify" vertical="top" wrapText="1"/>
    </xf>
    <xf numFmtId="0" fontId="102" fillId="2" borderId="217" xfId="20" applyFont="1" applyFill="1" applyBorder="1" applyAlignment="1">
      <alignment horizontal="left" vertical="top" wrapText="1"/>
    </xf>
    <xf numFmtId="0" fontId="102" fillId="2" borderId="218" xfId="20" applyFont="1" applyFill="1" applyBorder="1" applyAlignment="1">
      <alignment horizontal="justify" vertical="top" wrapText="1"/>
    </xf>
    <xf numFmtId="0" fontId="24" fillId="2" borderId="219" xfId="6" applyFont="1" applyFill="1" applyBorder="1" applyAlignment="1">
      <alignment vertical="center"/>
    </xf>
    <xf numFmtId="0" fontId="95" fillId="4" borderId="106" xfId="6" applyFont="1" applyFill="1" applyBorder="1" applyAlignment="1">
      <alignment horizontal="left" vertical="center"/>
    </xf>
    <xf numFmtId="0" fontId="36" fillId="4" borderId="108" xfId="6" applyFont="1" applyFill="1" applyBorder="1" applyAlignment="1">
      <alignment vertical="center"/>
    </xf>
    <xf numFmtId="37" fontId="64" fillId="0" borderId="4" xfId="0" applyNumberFormat="1" applyFont="1" applyBorder="1" applyAlignment="1">
      <alignment horizontal="center" vertical="center" wrapText="1"/>
    </xf>
    <xf numFmtId="0" fontId="3" fillId="2" borderId="0" xfId="0" applyFont="1" applyFill="1"/>
    <xf numFmtId="0" fontId="10" fillId="2" borderId="0" xfId="0" applyFont="1" applyFill="1"/>
    <xf numFmtId="0" fontId="5" fillId="2" borderId="0" xfId="0" applyFont="1" applyFill="1"/>
    <xf numFmtId="0" fontId="11" fillId="0" borderId="5" xfId="0" applyFont="1" applyFill="1" applyBorder="1" applyAlignment="1">
      <alignment horizontal="justify" vertical="center" wrapText="1"/>
    </xf>
    <xf numFmtId="167" fontId="28" fillId="2" borderId="5" xfId="7" applyNumberFormat="1" applyFont="1" applyFill="1" applyBorder="1" applyAlignment="1" applyProtection="1">
      <alignment horizontal="right" vertical="center"/>
    </xf>
    <xf numFmtId="169" fontId="28" fillId="2" borderId="2" xfId="7" quotePrefix="1" applyNumberFormat="1" applyFont="1" applyFill="1" applyBorder="1" applyAlignment="1" applyProtection="1">
      <alignment horizontal="right" vertical="center"/>
    </xf>
    <xf numFmtId="0" fontId="44" fillId="2" borderId="0" xfId="19" applyFont="1" applyFill="1" applyAlignment="1">
      <alignment horizontal="left" vertical="top" wrapText="1"/>
    </xf>
    <xf numFmtId="170" fontId="32" fillId="2" borderId="7" xfId="1" applyNumberFormat="1" applyFont="1" applyFill="1" applyBorder="1" applyAlignment="1">
      <alignment vertical="center" wrapText="1"/>
    </xf>
    <xf numFmtId="9" fontId="11" fillId="2" borderId="5" xfId="1" applyNumberFormat="1" applyFont="1" applyFill="1" applyBorder="1" applyAlignment="1">
      <alignment horizontal="right" vertical="center" wrapText="1"/>
    </xf>
    <xf numFmtId="9" fontId="11" fillId="2" borderId="18" xfId="1" applyNumberFormat="1" applyFont="1" applyFill="1" applyBorder="1" applyAlignment="1">
      <alignment horizontal="right" vertical="center" wrapText="1"/>
    </xf>
    <xf numFmtId="0" fontId="16" fillId="3" borderId="22" xfId="5" applyFont="1" applyFill="1" applyBorder="1" applyAlignment="1">
      <alignment horizontal="center" vertical="center" wrapText="1"/>
    </xf>
    <xf numFmtId="0" fontId="16" fillId="3" borderId="20" xfId="5" applyFont="1" applyFill="1" applyBorder="1" applyAlignment="1">
      <alignment horizontal="center" vertical="center" wrapText="1"/>
    </xf>
    <xf numFmtId="0" fontId="16" fillId="3" borderId="21" xfId="5" applyFont="1" applyFill="1" applyBorder="1" applyAlignment="1">
      <alignment horizontal="center" vertical="center" wrapText="1"/>
    </xf>
    <xf numFmtId="0" fontId="15" fillId="7" borderId="28" xfId="5" applyFont="1" applyFill="1" applyBorder="1" applyAlignment="1"/>
    <xf numFmtId="0" fontId="15" fillId="7" borderId="29" xfId="5" applyFont="1" applyFill="1" applyBorder="1" applyAlignment="1"/>
    <xf numFmtId="0" fontId="15" fillId="7" borderId="27" xfId="5" applyFont="1" applyFill="1" applyBorder="1" applyAlignment="1"/>
    <xf numFmtId="0" fontId="15" fillId="7" borderId="9" xfId="5" applyFont="1" applyFill="1" applyBorder="1" applyAlignment="1"/>
    <xf numFmtId="0" fontId="15" fillId="7" borderId="8" xfId="5" applyFont="1" applyFill="1" applyBorder="1" applyAlignment="1"/>
    <xf numFmtId="164" fontId="15" fillId="7" borderId="8" xfId="5" applyNumberFormat="1" applyFont="1" applyFill="1" applyBorder="1" applyAlignment="1"/>
    <xf numFmtId="165" fontId="16" fillId="7" borderId="9" xfId="7" applyNumberFormat="1" applyFont="1" applyFill="1" applyBorder="1" applyAlignment="1">
      <alignment horizontal="right"/>
    </xf>
    <xf numFmtId="165" fontId="16" fillId="7" borderId="7" xfId="7" applyNumberFormat="1" applyFont="1" applyFill="1" applyBorder="1" applyAlignment="1">
      <alignment horizontal="right"/>
    </xf>
    <xf numFmtId="165" fontId="15" fillId="7" borderId="9" xfId="7" applyNumberFormat="1" applyFont="1" applyFill="1" applyBorder="1" applyAlignment="1">
      <alignment horizontal="right"/>
    </xf>
    <xf numFmtId="0" fontId="15" fillId="7" borderId="6" xfId="5" applyFont="1" applyFill="1" applyBorder="1" applyAlignment="1"/>
    <xf numFmtId="0" fontId="15" fillId="7" borderId="5" xfId="5" applyFont="1" applyFill="1" applyBorder="1" applyAlignment="1"/>
    <xf numFmtId="165" fontId="16" fillId="7" borderId="6" xfId="7" applyNumberFormat="1" applyFont="1" applyFill="1" applyBorder="1" applyAlignment="1">
      <alignment horizontal="right"/>
    </xf>
    <xf numFmtId="165" fontId="16" fillId="7" borderId="4" xfId="7" applyNumberFormat="1" applyFont="1" applyFill="1" applyBorder="1" applyAlignment="1">
      <alignment horizontal="right"/>
    </xf>
    <xf numFmtId="165" fontId="15" fillId="7" borderId="6" xfId="7" applyNumberFormat="1" applyFont="1" applyFill="1" applyBorder="1" applyAlignment="1">
      <alignment horizontal="right"/>
    </xf>
    <xf numFmtId="0" fontId="15" fillId="2" borderId="6" xfId="5" applyFont="1" applyFill="1" applyBorder="1" applyAlignment="1"/>
    <xf numFmtId="0" fontId="15" fillId="2" borderId="5" xfId="5" applyFont="1" applyFill="1" applyBorder="1" applyAlignment="1"/>
    <xf numFmtId="165" fontId="16" fillId="2" borderId="6" xfId="7" applyNumberFormat="1" applyFont="1" applyFill="1" applyBorder="1" applyAlignment="1">
      <alignment horizontal="right"/>
    </xf>
    <xf numFmtId="165" fontId="16" fillId="2" borderId="4" xfId="7" applyNumberFormat="1" applyFont="1" applyFill="1" applyBorder="1" applyAlignment="1">
      <alignment horizontal="right"/>
    </xf>
    <xf numFmtId="165" fontId="15" fillId="2" borderId="6" xfId="7" applyNumberFormat="1" applyFont="1" applyFill="1" applyBorder="1" applyAlignment="1">
      <alignment horizontal="right"/>
    </xf>
    <xf numFmtId="165" fontId="15" fillId="2" borderId="4" xfId="7" applyNumberFormat="1" applyFont="1" applyFill="1" applyBorder="1" applyAlignment="1">
      <alignment horizontal="right"/>
    </xf>
    <xf numFmtId="0" fontId="15" fillId="2" borderId="19" xfId="5" applyFont="1" applyFill="1" applyBorder="1" applyAlignment="1"/>
    <xf numFmtId="0" fontId="15" fillId="2" borderId="18" xfId="5" applyFont="1" applyFill="1" applyBorder="1" applyAlignment="1"/>
    <xf numFmtId="165" fontId="16" fillId="2" borderId="19" xfId="7" applyNumberFormat="1" applyFont="1" applyFill="1" applyBorder="1" applyAlignment="1">
      <alignment horizontal="right"/>
    </xf>
    <xf numFmtId="165" fontId="16" fillId="2" borderId="17" xfId="7" applyNumberFormat="1" applyFont="1" applyFill="1" applyBorder="1" applyAlignment="1">
      <alignment horizontal="right"/>
    </xf>
    <xf numFmtId="165" fontId="15" fillId="2" borderId="19" xfId="7" applyNumberFormat="1" applyFont="1" applyFill="1" applyBorder="1" applyAlignment="1">
      <alignment horizontal="right"/>
    </xf>
    <xf numFmtId="165" fontId="15" fillId="2" borderId="17" xfId="7" applyNumberFormat="1" applyFont="1" applyFill="1" applyBorder="1" applyAlignment="1">
      <alignment horizontal="right"/>
    </xf>
    <xf numFmtId="0" fontId="16" fillId="2" borderId="108" xfId="5" applyFont="1" applyFill="1" applyBorder="1" applyAlignment="1"/>
    <xf numFmtId="0" fontId="15" fillId="2" borderId="107" xfId="5" applyFont="1" applyFill="1" applyBorder="1" applyAlignment="1"/>
    <xf numFmtId="165" fontId="16" fillId="2" borderId="108" xfId="7" applyNumberFormat="1" applyFont="1" applyFill="1" applyBorder="1" applyAlignment="1">
      <alignment horizontal="right"/>
    </xf>
    <xf numFmtId="165" fontId="16" fillId="2" borderId="106" xfId="7" applyNumberFormat="1" applyFont="1" applyFill="1" applyBorder="1" applyAlignment="1">
      <alignment horizontal="right"/>
    </xf>
    <xf numFmtId="165" fontId="15" fillId="2" borderId="108" xfId="7" applyNumberFormat="1" applyFont="1" applyFill="1" applyBorder="1" applyAlignment="1">
      <alignment horizontal="right"/>
    </xf>
    <xf numFmtId="165" fontId="15" fillId="2" borderId="106" xfId="7" applyNumberFormat="1" applyFont="1" applyFill="1" applyBorder="1" applyAlignment="1">
      <alignment horizontal="right"/>
    </xf>
    <xf numFmtId="0" fontId="45" fillId="2" borderId="0" xfId="5" applyFont="1" applyFill="1" applyAlignment="1"/>
    <xf numFmtId="0" fontId="15" fillId="2" borderId="0" xfId="5" applyFont="1" applyFill="1" applyAlignment="1">
      <alignment horizontal="left" vertical="top"/>
    </xf>
    <xf numFmtId="0" fontId="15" fillId="7" borderId="0" xfId="5" applyFont="1" applyFill="1" applyAlignment="1"/>
    <xf numFmtId="0" fontId="15" fillId="7" borderId="26" xfId="5" applyFont="1" applyFill="1" applyBorder="1" applyAlignment="1"/>
    <xf numFmtId="0" fontId="15" fillId="7" borderId="4" xfId="5" applyFont="1" applyFill="1" applyBorder="1" applyAlignment="1"/>
    <xf numFmtId="165" fontId="16" fillId="7" borderId="26" xfId="7" applyNumberFormat="1" applyFont="1" applyFill="1" applyBorder="1" applyAlignment="1"/>
    <xf numFmtId="165" fontId="15" fillId="7" borderId="26" xfId="7" applyNumberFormat="1" applyFont="1" applyFill="1" applyBorder="1" applyAlignment="1"/>
    <xf numFmtId="165" fontId="16" fillId="7" borderId="26" xfId="7" quotePrefix="1" applyNumberFormat="1" applyFont="1" applyFill="1" applyBorder="1" applyAlignment="1"/>
    <xf numFmtId="165" fontId="15" fillId="7" borderId="26" xfId="7" quotePrefix="1" applyNumberFormat="1" applyFont="1" applyFill="1" applyBorder="1" applyAlignment="1"/>
    <xf numFmtId="165" fontId="16" fillId="2" borderId="26" xfId="7" quotePrefix="1" applyNumberFormat="1" applyFont="1" applyFill="1" applyBorder="1" applyAlignment="1"/>
    <xf numFmtId="165" fontId="15" fillId="2" borderId="26" xfId="7" quotePrefix="1" applyNumberFormat="1" applyFont="1" applyFill="1" applyBorder="1" applyAlignment="1"/>
    <xf numFmtId="0" fontId="15" fillId="7" borderId="19" xfId="5" applyFont="1" applyFill="1" applyBorder="1" applyAlignment="1"/>
    <xf numFmtId="0" fontId="15" fillId="7" borderId="18" xfId="5" applyFont="1" applyFill="1" applyBorder="1" applyAlignment="1"/>
    <xf numFmtId="165" fontId="16" fillId="7" borderId="149" xfId="7" applyNumberFormat="1" applyFont="1" applyFill="1" applyBorder="1" applyAlignment="1"/>
    <xf numFmtId="165" fontId="15" fillId="7" borderId="149" xfId="7" applyNumberFormat="1" applyFont="1" applyFill="1" applyBorder="1" applyAlignment="1"/>
    <xf numFmtId="0" fontId="16" fillId="7" borderId="108" xfId="5" applyFont="1" applyFill="1" applyBorder="1" applyAlignment="1"/>
    <xf numFmtId="0" fontId="15" fillId="7" borderId="107" xfId="5" applyFont="1" applyFill="1" applyBorder="1" applyAlignment="1"/>
    <xf numFmtId="165" fontId="16" fillId="7" borderId="148" xfId="7" applyNumberFormat="1" applyFont="1" applyFill="1" applyBorder="1" applyAlignment="1"/>
    <xf numFmtId="165" fontId="15" fillId="7" borderId="148" xfId="7" applyNumberFormat="1" applyFont="1" applyFill="1" applyBorder="1" applyAlignment="1"/>
    <xf numFmtId="0" fontId="15" fillId="7" borderId="0" xfId="5" applyFont="1" applyFill="1" applyAlignment="1">
      <alignment vertical="top"/>
    </xf>
    <xf numFmtId="0" fontId="15" fillId="2" borderId="0" xfId="5" applyFont="1" applyFill="1" applyAlignment="1">
      <alignment vertical="top"/>
    </xf>
    <xf numFmtId="165" fontId="15" fillId="7" borderId="4" xfId="7" applyNumberFormat="1" applyFont="1" applyFill="1" applyBorder="1" applyAlignment="1"/>
    <xf numFmtId="165" fontId="15" fillId="7" borderId="4" xfId="7" quotePrefix="1" applyNumberFormat="1" applyFont="1" applyFill="1" applyBorder="1" applyAlignment="1"/>
    <xf numFmtId="165" fontId="15" fillId="7" borderId="106" xfId="7" applyNumberFormat="1" applyFont="1" applyFill="1" applyBorder="1" applyAlignment="1"/>
    <xf numFmtId="0" fontId="44" fillId="2" borderId="0" xfId="3" quotePrefix="1" applyFont="1" applyFill="1" applyAlignment="1">
      <alignment horizontal="center" vertical="top"/>
    </xf>
    <xf numFmtId="169" fontId="32" fillId="2" borderId="50" xfId="1" applyNumberFormat="1" applyFont="1" applyFill="1" applyBorder="1" applyAlignment="1">
      <alignment vertical="center" wrapText="1"/>
    </xf>
    <xf numFmtId="0" fontId="64" fillId="0" borderId="4" xfId="0" applyFont="1" applyFill="1" applyBorder="1" applyAlignment="1">
      <alignment horizontal="center" vertical="center" wrapText="1"/>
    </xf>
    <xf numFmtId="0" fontId="44" fillId="2" borderId="0" xfId="3" applyFont="1" applyFill="1" applyAlignment="1">
      <alignment horizontal="left" vertical="center" wrapText="1"/>
    </xf>
    <xf numFmtId="169" fontId="16" fillId="3" borderId="94" xfId="0" applyNumberFormat="1" applyFont="1" applyFill="1" applyBorder="1" applyAlignment="1">
      <alignment horizontal="left" vertical="center" wrapText="1"/>
    </xf>
    <xf numFmtId="0" fontId="14" fillId="0" borderId="5" xfId="4" applyFill="1" applyBorder="1" applyAlignment="1">
      <alignment horizontal="right" vertical="top" wrapText="1"/>
    </xf>
    <xf numFmtId="0" fontId="15" fillId="0" borderId="5" xfId="0" applyFont="1" applyFill="1" applyBorder="1" applyAlignment="1">
      <alignment horizontal="right" vertical="top"/>
    </xf>
    <xf numFmtId="0" fontId="16" fillId="0" borderId="5" xfId="0" applyFont="1" applyFill="1" applyBorder="1" applyAlignment="1">
      <alignment horizontal="right" vertical="top"/>
    </xf>
    <xf numFmtId="0" fontId="14" fillId="2" borderId="2" xfId="4" applyFill="1" applyBorder="1" applyAlignment="1">
      <alignment horizontal="right" vertical="top" wrapText="1"/>
    </xf>
    <xf numFmtId="0" fontId="11" fillId="2" borderId="2" xfId="0" applyFont="1" applyFill="1" applyBorder="1" applyAlignment="1">
      <alignment horizontal="center" vertical="top" wrapText="1"/>
    </xf>
    <xf numFmtId="0" fontId="15" fillId="2" borderId="2" xfId="0" applyFont="1" applyFill="1" applyBorder="1" applyAlignment="1">
      <alignment horizontal="right" vertical="top" wrapText="1"/>
    </xf>
    <xf numFmtId="0" fontId="15" fillId="2" borderId="212" xfId="0" applyFont="1" applyFill="1" applyBorder="1" applyAlignment="1">
      <alignment horizontal="right" vertical="top" wrapText="1"/>
    </xf>
    <xf numFmtId="0" fontId="14" fillId="2" borderId="2" xfId="4" applyFill="1" applyBorder="1" applyAlignment="1">
      <alignment horizontal="right" vertical="top"/>
    </xf>
    <xf numFmtId="0" fontId="44" fillId="2" borderId="0" xfId="12" quotePrefix="1" applyFont="1" applyFill="1" applyAlignment="1">
      <alignment horizontal="left" vertical="top"/>
    </xf>
    <xf numFmtId="169" fontId="29" fillId="2" borderId="220" xfId="7" applyNumberFormat="1" applyFont="1" applyFill="1" applyBorder="1" applyAlignment="1" applyProtection="1">
      <alignment horizontal="right" vertical="center"/>
    </xf>
    <xf numFmtId="169" fontId="0" fillId="0" borderId="0" xfId="0" applyNumberFormat="1"/>
    <xf numFmtId="169" fontId="28" fillId="2" borderId="1" xfId="7" quotePrefix="1" applyNumberFormat="1" applyFont="1" applyFill="1" applyBorder="1" applyAlignment="1" applyProtection="1">
      <alignment horizontal="right" vertical="center"/>
    </xf>
    <xf numFmtId="167" fontId="28" fillId="2" borderId="4" xfId="7" applyNumberFormat="1" applyFont="1" applyFill="1" applyBorder="1" applyAlignment="1" applyProtection="1">
      <alignment horizontal="right" vertical="center"/>
    </xf>
    <xf numFmtId="0" fontId="15" fillId="2" borderId="5" xfId="0" applyFont="1" applyFill="1" applyBorder="1" applyAlignment="1">
      <alignment horizontal="center" vertical="center" wrapText="1"/>
    </xf>
    <xf numFmtId="169" fontId="15" fillId="2" borderId="5" xfId="2" applyNumberFormat="1" applyFont="1" applyFill="1" applyBorder="1" applyAlignment="1">
      <alignment horizontal="left" vertical="center" wrapText="1"/>
    </xf>
    <xf numFmtId="10" fontId="15" fillId="2" borderId="5" xfId="1" applyNumberFormat="1" applyFont="1" applyFill="1" applyBorder="1" applyAlignment="1">
      <alignment horizontal="right" vertical="center" wrapText="1"/>
    </xf>
    <xf numFmtId="169" fontId="15" fillId="2" borderId="5" xfId="2" applyNumberFormat="1" applyFont="1" applyFill="1" applyBorder="1" applyAlignment="1">
      <alignment horizontal="right" vertical="center" wrapText="1"/>
    </xf>
    <xf numFmtId="167" fontId="15" fillId="2" borderId="5" xfId="2" applyFont="1" applyFill="1" applyBorder="1" applyAlignment="1">
      <alignment horizontal="right" vertical="center" wrapText="1"/>
    </xf>
    <xf numFmtId="170" fontId="15" fillId="2" borderId="163" xfId="1" applyNumberFormat="1" applyFont="1" applyFill="1" applyBorder="1" applyAlignment="1">
      <alignment horizontal="right" vertical="center" wrapText="1"/>
    </xf>
    <xf numFmtId="9" fontId="16" fillId="2" borderId="5" xfId="16" applyNumberFormat="1" applyFont="1" applyFill="1" applyBorder="1" applyAlignment="1">
      <alignment horizontal="right"/>
    </xf>
    <xf numFmtId="9" fontId="16" fillId="2" borderId="4" xfId="16" applyNumberFormat="1" applyFont="1" applyFill="1" applyBorder="1" applyAlignment="1">
      <alignment horizontal="right"/>
    </xf>
    <xf numFmtId="3" fontId="16" fillId="2" borderId="5" xfId="10" applyNumberFormat="1" applyFont="1" applyFill="1" applyBorder="1" applyAlignment="1">
      <alignment horizontal="center" vertical="top" wrapText="1"/>
    </xf>
    <xf numFmtId="3" fontId="16" fillId="2" borderId="47" xfId="10" applyNumberFormat="1" applyFont="1" applyFill="1" applyBorder="1" applyAlignment="1">
      <alignment horizontal="center" vertical="top" wrapText="1"/>
    </xf>
    <xf numFmtId="0" fontId="15" fillId="2" borderId="5" xfId="10" applyFont="1" applyFill="1" applyBorder="1" applyAlignment="1">
      <alignment vertical="top"/>
    </xf>
    <xf numFmtId="0" fontId="16" fillId="2" borderId="49" xfId="10" applyFont="1" applyFill="1" applyBorder="1" applyAlignment="1">
      <alignment horizontal="left" vertical="top"/>
    </xf>
    <xf numFmtId="0" fontId="15" fillId="2" borderId="5" xfId="3" applyFont="1" applyFill="1" applyBorder="1"/>
    <xf numFmtId="0" fontId="15" fillId="2" borderId="5" xfId="10" applyFont="1" applyFill="1" applyBorder="1" applyAlignment="1">
      <alignment vertical="top"/>
    </xf>
    <xf numFmtId="0" fontId="15" fillId="2" borderId="5" xfId="10" applyFont="1" applyFill="1" applyBorder="1" applyAlignment="1" applyProtection="1">
      <alignment vertical="top"/>
      <protection hidden="1"/>
    </xf>
    <xf numFmtId="0" fontId="16" fillId="2" borderId="5" xfId="10" applyFont="1" applyFill="1" applyBorder="1" applyAlignment="1" applyProtection="1">
      <alignment vertical="top"/>
      <protection hidden="1"/>
    </xf>
    <xf numFmtId="0" fontId="15" fillId="2" borderId="11" xfId="10" applyFont="1" applyFill="1" applyBorder="1" applyAlignment="1">
      <alignment vertical="top"/>
    </xf>
    <xf numFmtId="3" fontId="16" fillId="2" borderId="5" xfId="10" applyNumberFormat="1" applyFont="1" applyFill="1" applyBorder="1" applyAlignment="1">
      <alignment horizontal="center" vertical="top" wrapText="1"/>
    </xf>
    <xf numFmtId="0" fontId="11" fillId="2" borderId="6" xfId="0" applyFont="1" applyFill="1" applyBorder="1" applyAlignment="1">
      <alignment horizontal="center" vertical="center" wrapText="1"/>
    </xf>
    <xf numFmtId="0" fontId="11" fillId="2" borderId="49" xfId="0" applyFont="1" applyFill="1" applyBorder="1" applyAlignment="1">
      <alignment horizontal="left" vertical="top"/>
    </xf>
    <xf numFmtId="0" fontId="11" fillId="2" borderId="5" xfId="0" applyFont="1" applyFill="1" applyBorder="1" applyAlignment="1">
      <alignment horizontal="left" vertical="top" wrapText="1"/>
    </xf>
    <xf numFmtId="0" fontId="11" fillId="2" borderId="5" xfId="0" applyFont="1" applyFill="1" applyBorder="1" applyAlignment="1">
      <alignment horizontal="center" vertical="top" wrapText="1"/>
    </xf>
    <xf numFmtId="0" fontId="11" fillId="2" borderId="0" xfId="0" applyFont="1" applyFill="1" applyAlignment="1">
      <alignment horizontal="left" vertical="top"/>
    </xf>
    <xf numFmtId="165" fontId="15" fillId="2" borderId="5" xfId="7" applyNumberFormat="1" applyFont="1" applyFill="1" applyBorder="1" applyAlignment="1" applyProtection="1">
      <alignment horizontal="right" vertical="center"/>
      <protection hidden="1"/>
    </xf>
    <xf numFmtId="0" fontId="15" fillId="2" borderId="28" xfId="10" applyFont="1" applyFill="1" applyBorder="1" applyAlignment="1" applyProtection="1">
      <alignment horizontal="left" vertical="top"/>
      <protection hidden="1"/>
    </xf>
    <xf numFmtId="165" fontId="15" fillId="2" borderId="11" xfId="7" applyNumberFormat="1" applyFont="1" applyFill="1" applyBorder="1" applyAlignment="1">
      <alignment horizontal="right" vertical="center"/>
    </xf>
    <xf numFmtId="165" fontId="15" fillId="2" borderId="28" xfId="7" applyNumberFormat="1" applyFont="1" applyFill="1" applyBorder="1" applyAlignment="1" applyProtection="1">
      <alignment horizontal="right" vertical="center"/>
      <protection hidden="1"/>
    </xf>
    <xf numFmtId="0" fontId="11" fillId="2" borderId="5" xfId="0" applyFont="1" applyFill="1" applyBorder="1" applyAlignment="1">
      <alignment horizontal="center" vertical="top" wrapText="1"/>
    </xf>
    <xf numFmtId="0" fontId="11" fillId="2" borderId="0" xfId="0" applyFont="1" applyFill="1" applyAlignment="1">
      <alignment horizontal="left" vertical="top"/>
    </xf>
    <xf numFmtId="0" fontId="15" fillId="2" borderId="18" xfId="0" applyFont="1" applyFill="1" applyBorder="1" applyAlignment="1">
      <alignment horizontal="right" vertical="top" wrapText="1"/>
    </xf>
    <xf numFmtId="0" fontId="15" fillId="2" borderId="42" xfId="0" applyFont="1" applyFill="1" applyBorder="1" applyAlignment="1">
      <alignment horizontal="right" vertical="top" wrapText="1"/>
    </xf>
    <xf numFmtId="169" fontId="11" fillId="6" borderId="10" xfId="2" applyNumberFormat="1" applyFont="1" applyFill="1" applyBorder="1" applyAlignment="1">
      <alignment vertical="center" wrapText="1"/>
    </xf>
    <xf numFmtId="0" fontId="11" fillId="2" borderId="6" xfId="0" applyFont="1" applyFill="1" applyBorder="1" applyAlignment="1">
      <alignment horizontal="center" vertical="center" wrapText="1"/>
    </xf>
    <xf numFmtId="0" fontId="16" fillId="3" borderId="152" xfId="0" applyFont="1" applyFill="1" applyBorder="1" applyAlignment="1">
      <alignment horizontal="center" vertical="center" wrapText="1"/>
    </xf>
    <xf numFmtId="9" fontId="32" fillId="2" borderId="8" xfId="1" applyFont="1" applyFill="1" applyBorder="1" applyAlignment="1">
      <alignment vertical="center" wrapText="1"/>
    </xf>
    <xf numFmtId="169" fontId="11" fillId="8" borderId="5" xfId="2" applyNumberFormat="1" applyFont="1" applyFill="1" applyBorder="1" applyAlignment="1">
      <alignment vertical="center" wrapText="1"/>
    </xf>
    <xf numFmtId="169" fontId="11" fillId="8" borderId="46" xfId="2" applyNumberFormat="1" applyFont="1" applyFill="1" applyBorder="1" applyAlignment="1">
      <alignment vertical="center" wrapText="1"/>
    </xf>
    <xf numFmtId="165" fontId="16" fillId="3" borderId="31" xfId="3" applyNumberFormat="1" applyFont="1" applyFill="1" applyBorder="1" applyAlignment="1">
      <alignment horizontal="center" vertical="center" wrapText="1"/>
    </xf>
    <xf numFmtId="165" fontId="16" fillId="3" borderId="36" xfId="3" applyNumberFormat="1" applyFont="1" applyFill="1" applyBorder="1" applyAlignment="1">
      <alignment horizontal="center" vertical="center" wrapText="1"/>
    </xf>
    <xf numFmtId="165" fontId="16" fillId="3" borderId="38" xfId="3" applyNumberFormat="1" applyFont="1" applyFill="1" applyBorder="1" applyAlignment="1">
      <alignment horizontal="center" vertical="center" wrapText="1"/>
    </xf>
    <xf numFmtId="165" fontId="16" fillId="3" borderId="37" xfId="3" applyNumberFormat="1" applyFont="1" applyFill="1" applyBorder="1" applyAlignment="1">
      <alignment horizontal="center" vertical="center" wrapText="1"/>
    </xf>
    <xf numFmtId="0" fontId="17" fillId="6" borderId="53" xfId="0" applyFont="1" applyFill="1" applyBorder="1" applyAlignment="1">
      <alignment horizontal="center" vertical="center"/>
    </xf>
    <xf numFmtId="0" fontId="17" fillId="6" borderId="74" xfId="0" applyFont="1" applyFill="1" applyBorder="1" applyAlignment="1">
      <alignment horizontal="center" vertical="center"/>
    </xf>
    <xf numFmtId="0" fontId="17" fillId="6" borderId="183" xfId="0" applyFont="1" applyFill="1" applyBorder="1" applyAlignment="1">
      <alignment horizontal="center" vertical="center"/>
    </xf>
    <xf numFmtId="0" fontId="17" fillId="6" borderId="222" xfId="0" applyFont="1" applyFill="1" applyBorder="1" applyAlignment="1">
      <alignment horizontal="center" vertical="center"/>
    </xf>
    <xf numFmtId="0" fontId="17" fillId="6" borderId="9" xfId="0" applyFont="1" applyFill="1" applyBorder="1" applyAlignment="1">
      <alignment horizontal="center" vertical="center"/>
    </xf>
    <xf numFmtId="0" fontId="16" fillId="6" borderId="222" xfId="0" applyFont="1" applyFill="1" applyBorder="1" applyAlignment="1">
      <alignment horizontal="center" vertical="center"/>
    </xf>
    <xf numFmtId="165" fontId="102" fillId="3" borderId="148" xfId="3" applyNumberFormat="1" applyFont="1" applyFill="1" applyBorder="1" applyAlignment="1">
      <alignment horizontal="center" vertical="center" wrapText="1"/>
    </xf>
    <xf numFmtId="165" fontId="102" fillId="3" borderId="107" xfId="3" applyNumberFormat="1" applyFont="1" applyFill="1" applyBorder="1" applyAlignment="1">
      <alignment horizontal="center" vertical="center" wrapText="1"/>
    </xf>
    <xf numFmtId="165" fontId="102" fillId="3" borderId="106" xfId="3" applyNumberFormat="1" applyFont="1" applyFill="1" applyBorder="1" applyAlignment="1">
      <alignment horizontal="center" vertical="center" wrapText="1"/>
    </xf>
    <xf numFmtId="0" fontId="17" fillId="3" borderId="106" xfId="3" applyFont="1" applyFill="1" applyBorder="1" applyAlignment="1">
      <alignment horizontal="center" vertical="center" wrapText="1"/>
    </xf>
    <xf numFmtId="37" fontId="11" fillId="2" borderId="26" xfId="3" applyNumberFormat="1" applyFont="1" applyFill="1" applyBorder="1" applyAlignment="1">
      <alignment horizontal="left" vertical="center" wrapText="1" indent="1"/>
    </xf>
    <xf numFmtId="37" fontId="15" fillId="2" borderId="26" xfId="3" applyNumberFormat="1" applyFont="1" applyFill="1" applyBorder="1" applyAlignment="1">
      <alignment horizontal="left" vertical="center" wrapText="1" indent="1"/>
    </xf>
    <xf numFmtId="0" fontId="15" fillId="2" borderId="5" xfId="10" applyFont="1" applyFill="1" applyBorder="1" applyAlignment="1" applyProtection="1">
      <alignment vertical="top"/>
      <protection hidden="1"/>
    </xf>
    <xf numFmtId="0" fontId="11" fillId="0" borderId="5" xfId="0" applyFont="1" applyFill="1" applyBorder="1" applyAlignment="1">
      <alignment horizontal="left" vertical="top" wrapText="1"/>
    </xf>
    <xf numFmtId="0" fontId="11" fillId="0" borderId="5" xfId="0" applyFont="1" applyFill="1" applyBorder="1" applyAlignment="1">
      <alignment horizontal="center" vertical="top" wrapText="1"/>
    </xf>
    <xf numFmtId="0" fontId="11" fillId="0" borderId="49" xfId="0" applyFont="1" applyFill="1" applyBorder="1" applyAlignment="1">
      <alignment horizontal="left" vertical="top"/>
    </xf>
    <xf numFmtId="0" fontId="11" fillId="0" borderId="11" xfId="0" applyFont="1" applyFill="1" applyBorder="1" applyAlignment="1">
      <alignment horizontal="left" vertical="top" wrapText="1"/>
    </xf>
    <xf numFmtId="0" fontId="11" fillId="0" borderId="11" xfId="0" applyFont="1" applyFill="1" applyBorder="1" applyAlignment="1">
      <alignment horizontal="center" vertical="top" wrapText="1"/>
    </xf>
    <xf numFmtId="3" fontId="16" fillId="2" borderId="5" xfId="10" applyNumberFormat="1" applyFont="1" applyFill="1" applyBorder="1" applyAlignment="1">
      <alignment horizontal="center" vertical="top" wrapText="1"/>
    </xf>
    <xf numFmtId="3" fontId="16" fillId="2" borderId="47" xfId="10" applyNumberFormat="1" applyFont="1" applyFill="1" applyBorder="1" applyAlignment="1">
      <alignment horizontal="center" vertical="top" wrapText="1"/>
    </xf>
    <xf numFmtId="0" fontId="63" fillId="2" borderId="5" xfId="4" applyFont="1" applyFill="1" applyBorder="1" applyAlignment="1">
      <alignment horizontal="right" vertical="top" wrapText="1"/>
    </xf>
    <xf numFmtId="0" fontId="16" fillId="3" borderId="168" xfId="0" applyFont="1" applyFill="1" applyBorder="1" applyAlignment="1">
      <alignment horizontal="center" vertical="center" wrapText="1"/>
    </xf>
    <xf numFmtId="0" fontId="11" fillId="0" borderId="221" xfId="0" applyFont="1" applyFill="1" applyBorder="1" applyAlignment="1">
      <alignment vertical="center" wrapText="1"/>
    </xf>
    <xf numFmtId="0" fontId="61" fillId="4" borderId="255" xfId="0" applyFont="1" applyFill="1" applyBorder="1" applyAlignment="1">
      <alignment vertical="center"/>
    </xf>
    <xf numFmtId="0" fontId="61" fillId="4" borderId="256" xfId="0" applyFont="1" applyFill="1" applyBorder="1" applyAlignment="1">
      <alignment vertical="center"/>
    </xf>
    <xf numFmtId="169" fontId="32" fillId="2" borderId="258" xfId="2" applyNumberFormat="1" applyFont="1" applyFill="1" applyBorder="1" applyAlignment="1">
      <alignment horizontal="right" vertical="center" wrapText="1"/>
    </xf>
    <xf numFmtId="10" fontId="32" fillId="2" borderId="258" xfId="2" applyNumberFormat="1" applyFont="1" applyFill="1" applyBorder="1" applyAlignment="1">
      <alignment horizontal="right" vertical="center" wrapText="1"/>
    </xf>
    <xf numFmtId="10" fontId="32" fillId="2" borderId="259" xfId="2" applyNumberFormat="1" applyFont="1" applyFill="1" applyBorder="1" applyAlignment="1">
      <alignment horizontal="right" vertical="center" wrapText="1"/>
    </xf>
    <xf numFmtId="0" fontId="11" fillId="2" borderId="260" xfId="0" applyFont="1" applyFill="1" applyBorder="1" applyAlignment="1">
      <alignment vertical="center" wrapText="1"/>
    </xf>
    <xf numFmtId="9" fontId="11" fillId="2" borderId="260" xfId="1" applyFont="1" applyFill="1" applyBorder="1" applyAlignment="1">
      <alignment vertical="center" wrapText="1"/>
    </xf>
    <xf numFmtId="167" fontId="11" fillId="2" borderId="260" xfId="2" applyFont="1" applyFill="1" applyBorder="1" applyAlignment="1">
      <alignment vertical="center" wrapText="1"/>
    </xf>
    <xf numFmtId="167" fontId="11" fillId="2" borderId="261" xfId="2" applyFont="1" applyFill="1" applyBorder="1" applyAlignment="1">
      <alignment vertical="center" wrapText="1"/>
    </xf>
    <xf numFmtId="169" fontId="11" fillId="2" borderId="260" xfId="2" applyNumberFormat="1" applyFont="1" applyFill="1" applyBorder="1" applyAlignment="1">
      <alignment horizontal="left" vertical="center" wrapText="1"/>
    </xf>
    <xf numFmtId="10" fontId="11" fillId="2" borderId="260" xfId="1" applyNumberFormat="1" applyFont="1" applyFill="1" applyBorder="1" applyAlignment="1">
      <alignment horizontal="right" vertical="center" wrapText="1"/>
    </xf>
    <xf numFmtId="169" fontId="11" fillId="2" borderId="260" xfId="2" applyNumberFormat="1" applyFont="1" applyFill="1" applyBorder="1" applyAlignment="1">
      <alignment horizontal="right" vertical="center" wrapText="1"/>
    </xf>
    <xf numFmtId="167" fontId="11" fillId="2" borderId="260" xfId="2" applyFont="1" applyFill="1" applyBorder="1" applyAlignment="1">
      <alignment horizontal="right" vertical="center" wrapText="1"/>
    </xf>
    <xf numFmtId="170" fontId="11" fillId="2" borderId="261" xfId="1" applyNumberFormat="1" applyFont="1" applyFill="1" applyBorder="1" applyAlignment="1">
      <alignment horizontal="right" vertical="center" wrapText="1"/>
    </xf>
    <xf numFmtId="169" fontId="11" fillId="2" borderId="262" xfId="2" applyNumberFormat="1" applyFont="1" applyFill="1" applyBorder="1" applyAlignment="1">
      <alignment horizontal="left" vertical="center" wrapText="1"/>
    </xf>
    <xf numFmtId="10" fontId="11" fillId="2" borderId="262" xfId="1" applyNumberFormat="1" applyFont="1" applyFill="1" applyBorder="1" applyAlignment="1">
      <alignment horizontal="right" vertical="center" wrapText="1"/>
    </xf>
    <xf numFmtId="169" fontId="11" fillId="2" borderId="262" xfId="2" applyNumberFormat="1" applyFont="1" applyFill="1" applyBorder="1" applyAlignment="1">
      <alignment horizontal="right" vertical="center" wrapText="1"/>
    </xf>
    <xf numFmtId="167" fontId="11" fillId="2" borderId="262" xfId="2" applyFont="1" applyFill="1" applyBorder="1" applyAlignment="1">
      <alignment horizontal="right" vertical="center" wrapText="1"/>
    </xf>
    <xf numFmtId="170" fontId="11" fillId="2" borderId="263" xfId="1" applyNumberFormat="1" applyFont="1" applyFill="1" applyBorder="1" applyAlignment="1">
      <alignment horizontal="right" vertical="center" wrapText="1"/>
    </xf>
    <xf numFmtId="169" fontId="32" fillId="2" borderId="264" xfId="2" applyNumberFormat="1" applyFont="1" applyFill="1" applyBorder="1" applyAlignment="1">
      <alignment horizontal="left" vertical="center" wrapText="1"/>
    </xf>
    <xf numFmtId="10" fontId="32" fillId="2" borderId="264" xfId="1" applyNumberFormat="1" applyFont="1" applyFill="1" applyBorder="1" applyAlignment="1">
      <alignment horizontal="right" vertical="center" wrapText="1"/>
    </xf>
    <xf numFmtId="169" fontId="32" fillId="2" borderId="264" xfId="2" applyNumberFormat="1" applyFont="1" applyFill="1" applyBorder="1" applyAlignment="1">
      <alignment horizontal="right" vertical="center" wrapText="1"/>
    </xf>
    <xf numFmtId="167" fontId="32" fillId="2" borderId="264" xfId="2" applyFont="1" applyFill="1" applyBorder="1" applyAlignment="1">
      <alignment horizontal="right" vertical="center" wrapText="1"/>
    </xf>
    <xf numFmtId="170" fontId="32" fillId="2" borderId="265" xfId="1" applyNumberFormat="1" applyFont="1" applyFill="1" applyBorder="1" applyAlignment="1">
      <alignment horizontal="right" vertical="center" wrapText="1"/>
    </xf>
    <xf numFmtId="169" fontId="11" fillId="2" borderId="260" xfId="0" applyNumberFormat="1" applyFont="1" applyFill="1" applyBorder="1" applyAlignment="1">
      <alignment vertical="center" wrapText="1"/>
    </xf>
    <xf numFmtId="169" fontId="11" fillId="2" borderId="260" xfId="2" applyNumberFormat="1" applyFont="1" applyFill="1" applyBorder="1" applyAlignment="1">
      <alignment vertical="center" wrapText="1"/>
    </xf>
    <xf numFmtId="170" fontId="11" fillId="2" borderId="261" xfId="2" applyNumberFormat="1" applyFont="1" applyFill="1" applyBorder="1" applyAlignment="1">
      <alignment vertical="center" wrapText="1"/>
    </xf>
    <xf numFmtId="169" fontId="15" fillId="2" borderId="260" xfId="2" applyNumberFormat="1" applyFont="1" applyFill="1" applyBorder="1" applyAlignment="1">
      <alignment horizontal="left" vertical="center" wrapText="1"/>
    </xf>
    <xf numFmtId="10" fontId="15" fillId="2" borderId="260" xfId="1" applyNumberFormat="1" applyFont="1" applyFill="1" applyBorder="1" applyAlignment="1">
      <alignment horizontal="right" vertical="center" wrapText="1"/>
    </xf>
    <xf numFmtId="169" fontId="15" fillId="2" borderId="260" xfId="2" applyNumberFormat="1" applyFont="1" applyFill="1" applyBorder="1" applyAlignment="1">
      <alignment horizontal="right" vertical="center" wrapText="1"/>
    </xf>
    <xf numFmtId="167" fontId="15" fillId="2" borderId="260" xfId="2" applyFont="1" applyFill="1" applyBorder="1" applyAlignment="1">
      <alignment horizontal="right" vertical="center" wrapText="1"/>
    </xf>
    <xf numFmtId="170" fontId="15" fillId="2" borderId="261" xfId="1" applyNumberFormat="1" applyFont="1" applyFill="1" applyBorder="1" applyAlignment="1">
      <alignment horizontal="right" vertical="center" wrapText="1"/>
    </xf>
    <xf numFmtId="0" fontId="32" fillId="2" borderId="266" xfId="0" applyFont="1" applyFill="1" applyBorder="1" applyAlignment="1">
      <alignment horizontal="center" vertical="center" wrapText="1"/>
    </xf>
    <xf numFmtId="169" fontId="32" fillId="2" borderId="266" xfId="2" applyNumberFormat="1" applyFont="1" applyFill="1" applyBorder="1" applyAlignment="1">
      <alignment horizontal="left" vertical="center" wrapText="1"/>
    </xf>
    <xf numFmtId="10" fontId="32" fillId="2" borderId="266" xfId="1" applyNumberFormat="1" applyFont="1" applyFill="1" applyBorder="1" applyAlignment="1">
      <alignment horizontal="right" vertical="center" wrapText="1"/>
    </xf>
    <xf numFmtId="169" fontId="32" fillId="2" borderId="266" xfId="2" applyNumberFormat="1" applyFont="1" applyFill="1" applyBorder="1" applyAlignment="1">
      <alignment horizontal="right" vertical="center" wrapText="1"/>
    </xf>
    <xf numFmtId="167" fontId="32" fillId="2" borderId="266" xfId="2" applyFont="1" applyFill="1" applyBorder="1" applyAlignment="1">
      <alignment horizontal="right" vertical="center" wrapText="1"/>
    </xf>
    <xf numFmtId="170" fontId="32" fillId="2" borderId="267" xfId="1" applyNumberFormat="1" applyFont="1" applyFill="1" applyBorder="1" applyAlignment="1">
      <alignment horizontal="right" vertical="center" wrapText="1"/>
    </xf>
    <xf numFmtId="170" fontId="32" fillId="2" borderId="266" xfId="1" applyNumberFormat="1" applyFont="1" applyFill="1" applyBorder="1" applyAlignment="1">
      <alignment horizontal="right" vertical="center" wrapText="1"/>
    </xf>
    <xf numFmtId="169" fontId="32" fillId="2" borderId="266" xfId="0" applyNumberFormat="1" applyFont="1" applyFill="1" applyBorder="1" applyAlignment="1">
      <alignment horizontal="left" vertical="center" wrapText="1"/>
    </xf>
    <xf numFmtId="0" fontId="15" fillId="7" borderId="0" xfId="5" applyFont="1" applyFill="1" applyBorder="1" applyAlignment="1"/>
    <xf numFmtId="165" fontId="16" fillId="7" borderId="81" xfId="7" quotePrefix="1" applyNumberFormat="1" applyFont="1" applyFill="1" applyBorder="1" applyAlignment="1"/>
    <xf numFmtId="165" fontId="15" fillId="7" borderId="23" xfId="7" quotePrefix="1" applyNumberFormat="1" applyFont="1" applyFill="1" applyBorder="1" applyAlignment="1"/>
    <xf numFmtId="0" fontId="15" fillId="2" borderId="18" xfId="0" applyFont="1" applyFill="1" applyBorder="1"/>
    <xf numFmtId="9" fontId="16" fillId="2" borderId="262" xfId="16" applyFont="1" applyFill="1" applyBorder="1" applyAlignment="1">
      <alignment horizontal="right"/>
    </xf>
    <xf numFmtId="9" fontId="16" fillId="2" borderId="268" xfId="16" applyFont="1" applyFill="1" applyBorder="1" applyAlignment="1">
      <alignment horizontal="right"/>
    </xf>
    <xf numFmtId="9" fontId="16" fillId="2" borderId="269" xfId="16" applyFont="1" applyFill="1" applyBorder="1" applyAlignment="1">
      <alignment horizontal="right"/>
    </xf>
    <xf numFmtId="9" fontId="16" fillId="2" borderId="254" xfId="16" applyFont="1" applyFill="1" applyBorder="1" applyAlignment="1">
      <alignment horizontal="right"/>
    </xf>
    <xf numFmtId="0" fontId="15" fillId="2" borderId="182"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left" vertical="center" wrapText="1"/>
    </xf>
    <xf numFmtId="169" fontId="11" fillId="0" borderId="4" xfId="2" applyNumberFormat="1" applyFont="1" applyFill="1" applyBorder="1" applyAlignment="1">
      <alignment vertical="center" wrapText="1"/>
    </xf>
    <xf numFmtId="0" fontId="50" fillId="10" borderId="270" xfId="0" applyFont="1" applyFill="1" applyBorder="1" applyAlignment="1">
      <alignment horizontal="center" vertical="center" wrapText="1"/>
    </xf>
    <xf numFmtId="0" fontId="50" fillId="10" borderId="271" xfId="0" applyFont="1" applyFill="1" applyBorder="1" applyAlignment="1">
      <alignment horizontal="center" vertical="center" wrapText="1"/>
    </xf>
    <xf numFmtId="0" fontId="50" fillId="10" borderId="107" xfId="0" applyFont="1" applyFill="1" applyBorder="1" applyAlignment="1">
      <alignment horizontal="center" vertical="center" wrapText="1"/>
    </xf>
    <xf numFmtId="0" fontId="50" fillId="10" borderId="27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Fill="1" applyBorder="1" applyAlignment="1">
      <alignment vertical="center" wrapText="1"/>
    </xf>
    <xf numFmtId="0" fontId="64" fillId="0" borderId="5" xfId="0" applyFont="1" applyFill="1" applyBorder="1" applyAlignment="1">
      <alignment vertical="center" wrapText="1"/>
    </xf>
    <xf numFmtId="0" fontId="11" fillId="0" borderId="5" xfId="0" applyFont="1" applyFill="1" applyBorder="1" applyAlignment="1">
      <alignment vertical="center" wrapText="1"/>
    </xf>
    <xf numFmtId="0" fontId="64" fillId="0" borderId="5" xfId="0" applyFont="1" applyFill="1" applyBorder="1" applyAlignment="1">
      <alignment horizontal="left" vertical="center" wrapText="1" indent="2"/>
    </xf>
    <xf numFmtId="0" fontId="70" fillId="10" borderId="273" xfId="0" applyFont="1" applyFill="1" applyBorder="1" applyAlignment="1">
      <alignment horizontal="center" vertical="center" wrapText="1"/>
    </xf>
    <xf numFmtId="0" fontId="70" fillId="10" borderId="274" xfId="0" applyFont="1" applyFill="1" applyBorder="1" applyAlignment="1">
      <alignment horizontal="center" vertical="center" wrapText="1"/>
    </xf>
    <xf numFmtId="0" fontId="70" fillId="10" borderId="275" xfId="0" applyFont="1" applyFill="1" applyBorder="1" applyAlignment="1">
      <alignment horizontal="center" vertical="center" wrapText="1"/>
    </xf>
    <xf numFmtId="0" fontId="70" fillId="10" borderId="276" xfId="0" applyFont="1" applyFill="1" applyBorder="1" applyAlignment="1">
      <alignment horizontal="center" vertical="center" wrapText="1"/>
    </xf>
    <xf numFmtId="0" fontId="70" fillId="10" borderId="33" xfId="0" applyFont="1" applyFill="1" applyBorder="1" applyAlignment="1">
      <alignment horizontal="center" vertical="center" wrapText="1"/>
    </xf>
    <xf numFmtId="0" fontId="70" fillId="10" borderId="277" xfId="0" applyFont="1" applyFill="1" applyBorder="1" applyAlignment="1">
      <alignment horizontal="center" vertical="center" wrapText="1"/>
    </xf>
    <xf numFmtId="0" fontId="15" fillId="0" borderId="5" xfId="0" applyFont="1" applyFill="1" applyBorder="1" applyAlignment="1">
      <alignment vertical="center" wrapText="1"/>
    </xf>
    <xf numFmtId="0" fontId="16" fillId="0" borderId="5" xfId="0" applyFont="1" applyFill="1" applyBorder="1" applyAlignment="1">
      <alignment vertical="center" wrapText="1"/>
    </xf>
    <xf numFmtId="0" fontId="15" fillId="0" borderId="5" xfId="0" applyFont="1" applyFill="1" applyBorder="1"/>
    <xf numFmtId="0" fontId="11" fillId="0" borderId="28" xfId="0" applyFont="1" applyFill="1" applyBorder="1" applyAlignment="1">
      <alignment vertical="center" wrapText="1"/>
    </xf>
    <xf numFmtId="0" fontId="11" fillId="0" borderId="18" xfId="0" applyFont="1" applyFill="1" applyBorder="1" applyAlignment="1">
      <alignment horizontal="justify" vertical="center" wrapText="1"/>
    </xf>
    <xf numFmtId="0" fontId="32" fillId="0" borderId="107" xfId="0" applyFont="1" applyFill="1" applyBorder="1" applyAlignment="1">
      <alignment horizontal="justify" vertical="center" wrapText="1"/>
    </xf>
    <xf numFmtId="0" fontId="11" fillId="0" borderId="49" xfId="0"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xf>
    <xf numFmtId="0" fontId="11" fillId="0" borderId="45" xfId="0" applyFont="1" applyFill="1" applyBorder="1" applyAlignment="1">
      <alignment horizontal="center" vertical="center" wrapText="1"/>
    </xf>
    <xf numFmtId="0" fontId="32" fillId="0" borderId="111" xfId="0" applyFont="1" applyFill="1" applyBorder="1" applyAlignment="1">
      <alignment horizontal="center" vertical="center" wrapText="1"/>
    </xf>
    <xf numFmtId="0" fontId="32" fillId="0" borderId="33" xfId="0" applyFont="1" applyFill="1" applyBorder="1" applyAlignment="1">
      <alignment vertical="center" wrapText="1"/>
    </xf>
    <xf numFmtId="0" fontId="11" fillId="0" borderId="18" xfId="0" applyFont="1" applyFill="1" applyBorder="1" applyAlignment="1">
      <alignment vertical="center" wrapText="1"/>
    </xf>
    <xf numFmtId="0" fontId="32" fillId="0" borderId="114" xfId="0" applyFont="1" applyFill="1" applyBorder="1" applyAlignment="1">
      <alignment horizontal="center" vertical="center" wrapText="1"/>
    </xf>
    <xf numFmtId="0" fontId="32" fillId="0" borderId="107" xfId="0" applyFont="1" applyFill="1" applyBorder="1" applyAlignment="1">
      <alignment vertical="center" wrapText="1"/>
    </xf>
    <xf numFmtId="0" fontId="16" fillId="10" borderId="107" xfId="0" applyFont="1" applyFill="1" applyBorder="1" applyAlignment="1">
      <alignment horizontal="center" vertical="center" wrapText="1"/>
    </xf>
    <xf numFmtId="0" fontId="16" fillId="10" borderId="106"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70" fillId="10" borderId="270" xfId="0" applyFont="1" applyFill="1" applyBorder="1" applyAlignment="1">
      <alignment horizontal="center" vertical="center" wrapText="1"/>
    </xf>
    <xf numFmtId="0" fontId="83" fillId="10" borderId="107" xfId="0" applyFont="1" applyFill="1" applyBorder="1" applyAlignment="1">
      <alignment horizontal="center" vertical="center" wrapText="1"/>
    </xf>
    <xf numFmtId="0" fontId="83" fillId="10" borderId="272" xfId="0" applyFont="1" applyFill="1" applyBorder="1" applyAlignment="1">
      <alignment horizontal="center" vertical="center" wrapText="1"/>
    </xf>
    <xf numFmtId="0" fontId="70" fillId="10" borderId="278" xfId="0" applyFont="1" applyFill="1" applyBorder="1" applyAlignment="1">
      <alignment horizontal="center" vertical="center" wrapText="1"/>
    </xf>
    <xf numFmtId="0" fontId="70" fillId="10" borderId="279" xfId="0" applyFont="1" applyFill="1" applyBorder="1" applyAlignment="1">
      <alignment horizontal="center" vertical="center" wrapText="1"/>
    </xf>
    <xf numFmtId="0" fontId="70" fillId="10" borderId="264" xfId="0" applyFont="1" applyFill="1" applyBorder="1" applyAlignment="1">
      <alignment horizontal="center" vertical="center" wrapText="1"/>
    </xf>
    <xf numFmtId="0" fontId="70" fillId="10" borderId="280" xfId="0" applyFont="1" applyFill="1" applyBorder="1" applyAlignment="1">
      <alignment horizontal="center" vertical="center" wrapText="1"/>
    </xf>
    <xf numFmtId="0" fontId="89" fillId="10" borderId="281" xfId="0" applyFont="1" applyFill="1" applyBorder="1" applyAlignment="1">
      <alignment horizontal="center" vertical="center" wrapText="1"/>
    </xf>
    <xf numFmtId="0" fontId="89" fillId="10" borderId="121" xfId="0" applyFont="1" applyFill="1" applyBorder="1" applyAlignment="1">
      <alignment horizontal="center" vertical="center" wrapText="1"/>
    </xf>
    <xf numFmtId="0" fontId="89" fillId="10" borderId="120" xfId="0" applyFont="1" applyFill="1" applyBorder="1" applyAlignment="1">
      <alignment horizontal="center" vertical="center" wrapText="1"/>
    </xf>
    <xf numFmtId="0" fontId="70" fillId="10" borderId="0" xfId="0" applyFont="1" applyFill="1" applyAlignment="1">
      <alignment horizontal="center" vertical="center" wrapText="1"/>
    </xf>
    <xf numFmtId="0" fontId="70" fillId="10" borderId="282" xfId="0" applyFont="1" applyFill="1" applyBorder="1" applyAlignment="1">
      <alignment horizontal="center" vertical="center" wrapText="1"/>
    </xf>
    <xf numFmtId="0" fontId="70" fillId="10" borderId="283" xfId="0" applyFont="1" applyFill="1" applyBorder="1" applyAlignment="1">
      <alignment horizontal="center" vertical="center" wrapText="1"/>
    </xf>
    <xf numFmtId="0" fontId="70" fillId="10" borderId="284" xfId="0" applyFont="1" applyFill="1" applyBorder="1" applyAlignment="1">
      <alignment horizontal="center" vertical="center" wrapText="1"/>
    </xf>
    <xf numFmtId="0" fontId="70" fillId="10" borderId="285" xfId="0" applyFont="1" applyFill="1" applyBorder="1" applyAlignment="1">
      <alignment horizontal="center" vertical="center" wrapText="1"/>
    </xf>
    <xf numFmtId="0" fontId="70" fillId="10" borderId="286" xfId="0" applyFont="1" applyFill="1" applyBorder="1" applyAlignment="1">
      <alignment horizontal="center" vertical="center" wrapText="1"/>
    </xf>
    <xf numFmtId="0" fontId="64" fillId="2" borderId="253" xfId="0" applyFont="1" applyFill="1" applyBorder="1" applyAlignment="1">
      <alignment horizontal="center" vertical="center" wrapText="1"/>
    </xf>
    <xf numFmtId="9" fontId="15" fillId="2" borderId="47" xfId="1" applyNumberFormat="1" applyFont="1" applyFill="1" applyBorder="1" applyAlignment="1">
      <alignment horizontal="right" vertical="center"/>
    </xf>
    <xf numFmtId="9" fontId="15" fillId="2" borderId="47" xfId="1" applyNumberFormat="1" applyFont="1" applyFill="1" applyBorder="1" applyAlignment="1" applyProtection="1">
      <alignment horizontal="right" vertical="center"/>
      <protection hidden="1"/>
    </xf>
    <xf numFmtId="9" fontId="45" fillId="2" borderId="47" xfId="1" applyNumberFormat="1" applyFont="1" applyFill="1" applyBorder="1" applyAlignment="1">
      <alignment horizontal="right" vertical="center"/>
    </xf>
    <xf numFmtId="170" fontId="15" fillId="2" borderId="47" xfId="1" applyNumberFormat="1" applyFont="1" applyFill="1" applyBorder="1" applyAlignment="1">
      <alignment horizontal="right" vertical="center"/>
    </xf>
    <xf numFmtId="165" fontId="15" fillId="2" borderId="47" xfId="7" applyNumberFormat="1" applyFont="1" applyFill="1" applyBorder="1" applyAlignment="1">
      <alignment horizontal="right" vertical="center"/>
    </xf>
    <xf numFmtId="9" fontId="15" fillId="2" borderId="47" xfId="1" applyFont="1" applyFill="1" applyBorder="1" applyAlignment="1">
      <alignment horizontal="right" vertical="center"/>
    </xf>
    <xf numFmtId="169" fontId="11" fillId="2" borderId="287" xfId="2" applyNumberFormat="1" applyFont="1" applyFill="1" applyBorder="1" applyAlignment="1">
      <alignment vertical="center" wrapText="1"/>
    </xf>
    <xf numFmtId="169" fontId="11" fillId="2" borderId="253" xfId="2" applyNumberFormat="1" applyFont="1" applyFill="1" applyBorder="1" applyAlignment="1">
      <alignment vertical="center" wrapText="1"/>
    </xf>
    <xf numFmtId="170" fontId="11" fillId="2" borderId="287" xfId="1" applyNumberFormat="1" applyFont="1" applyFill="1" applyBorder="1" applyAlignment="1">
      <alignment vertical="center" wrapText="1"/>
    </xf>
    <xf numFmtId="170" fontId="11" fillId="2" borderId="260" xfId="1" applyNumberFormat="1" applyFont="1" applyFill="1" applyBorder="1" applyAlignment="1">
      <alignment vertical="center" wrapText="1"/>
    </xf>
    <xf numFmtId="170" fontId="11" fillId="2" borderId="253" xfId="1" applyNumberFormat="1" applyFont="1" applyFill="1" applyBorder="1" applyAlignment="1">
      <alignment vertical="center" wrapText="1"/>
    </xf>
    <xf numFmtId="169" fontId="11" fillId="2" borderId="253" xfId="2" applyNumberFormat="1" applyFont="1" applyFill="1" applyBorder="1" applyAlignment="1">
      <alignment horizontal="right" vertical="center" wrapText="1"/>
    </xf>
    <xf numFmtId="170" fontId="11" fillId="2" borderId="269" xfId="1" applyNumberFormat="1" applyFont="1" applyFill="1" applyBorder="1" applyAlignment="1">
      <alignment horizontal="right" vertical="center" wrapText="1"/>
    </xf>
    <xf numFmtId="170" fontId="11" fillId="2" borderId="254" xfId="1" applyNumberFormat="1" applyFont="1" applyFill="1" applyBorder="1" applyAlignment="1">
      <alignment horizontal="right" vertical="center" wrapText="1"/>
    </xf>
    <xf numFmtId="0" fontId="47" fillId="2" borderId="16" xfId="0" applyFont="1" applyFill="1" applyBorder="1" applyAlignment="1">
      <alignment vertical="center"/>
    </xf>
    <xf numFmtId="0" fontId="11" fillId="2" borderId="16" xfId="0" applyFont="1" applyFill="1" applyBorder="1"/>
    <xf numFmtId="0" fontId="11" fillId="2" borderId="16" xfId="0" applyFont="1" applyFill="1" applyBorder="1" applyAlignment="1">
      <alignment horizontal="center" vertical="top" wrapText="1"/>
    </xf>
    <xf numFmtId="0" fontId="14" fillId="2" borderId="16" xfId="4" applyFill="1" applyBorder="1" applyAlignment="1">
      <alignment horizontal="right" vertical="top" wrapText="1"/>
    </xf>
    <xf numFmtId="0" fontId="16" fillId="2" borderId="16" xfId="0" applyFont="1" applyFill="1" applyBorder="1" applyAlignment="1">
      <alignment horizontal="right" vertical="top" wrapText="1"/>
    </xf>
    <xf numFmtId="0" fontId="15" fillId="2" borderId="16" xfId="0" applyFont="1" applyFill="1" applyBorder="1" applyAlignment="1">
      <alignment horizontal="right" vertical="top" wrapText="1"/>
    </xf>
    <xf numFmtId="0" fontId="11" fillId="11" borderId="0" xfId="0" applyFont="1" applyFill="1"/>
    <xf numFmtId="0" fontId="24" fillId="0" borderId="0" xfId="3" applyFont="1" applyBorder="1"/>
    <xf numFmtId="0" fontId="24" fillId="0" borderId="0" xfId="3" applyFont="1" applyBorder="1" applyAlignment="1">
      <alignment vertical="center"/>
    </xf>
    <xf numFmtId="0" fontId="15" fillId="0" borderId="0" xfId="3" applyFont="1" applyBorder="1" applyAlignment="1">
      <alignment vertical="center"/>
    </xf>
    <xf numFmtId="0" fontId="29" fillId="0" borderId="0" xfId="3" applyFont="1" applyBorder="1" applyAlignment="1">
      <alignment vertical="center"/>
    </xf>
    <xf numFmtId="0" fontId="28" fillId="0" borderId="0" xfId="3" applyFont="1" applyBorder="1" applyAlignment="1">
      <alignment vertical="center"/>
    </xf>
    <xf numFmtId="0" fontId="15" fillId="0" borderId="0" xfId="3" applyFont="1" applyBorder="1"/>
    <xf numFmtId="0" fontId="15" fillId="0" borderId="6" xfId="3" applyFont="1" applyBorder="1" applyAlignment="1">
      <alignment horizontal="left" vertical="center"/>
    </xf>
    <xf numFmtId="0" fontId="15" fillId="2" borderId="6" xfId="0" applyFont="1" applyFill="1" applyBorder="1" applyAlignment="1">
      <alignment vertical="center" wrapText="1"/>
    </xf>
    <xf numFmtId="0" fontId="15" fillId="0" borderId="0" xfId="0" applyFont="1" applyAlignment="1">
      <alignment vertical="center"/>
    </xf>
    <xf numFmtId="0" fontId="15" fillId="2" borderId="0" xfId="0" applyFont="1" applyFill="1" applyAlignment="1">
      <alignment vertical="center" wrapText="1"/>
    </xf>
    <xf numFmtId="0" fontId="15" fillId="2" borderId="111" xfId="0" applyFont="1" applyFill="1" applyBorder="1" applyAlignment="1">
      <alignment horizontal="center" vertical="center" wrapText="1"/>
    </xf>
    <xf numFmtId="0" fontId="15" fillId="2" borderId="0" xfId="0" applyFont="1" applyFill="1" applyAlignment="1">
      <alignment horizontal="left" vertical="center" indent="1"/>
    </xf>
    <xf numFmtId="0" fontId="15" fillId="0" borderId="49"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2" borderId="128" xfId="0" applyFont="1" applyFill="1" applyBorder="1" applyAlignment="1">
      <alignment horizontal="center" vertical="top" wrapText="1"/>
    </xf>
    <xf numFmtId="0" fontId="15" fillId="2" borderId="6"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left" indent="2"/>
    </xf>
    <xf numFmtId="0" fontId="15" fillId="2" borderId="88" xfId="0" applyFont="1" applyFill="1" applyBorder="1" applyAlignment="1">
      <alignment vertical="center" wrapText="1"/>
    </xf>
    <xf numFmtId="0" fontId="0" fillId="2" borderId="58" xfId="0" applyFill="1" applyBorder="1"/>
    <xf numFmtId="0" fontId="0" fillId="2" borderId="0" xfId="0" applyFill="1" applyBorder="1"/>
    <xf numFmtId="0" fontId="0" fillId="2" borderId="75" xfId="0" applyFill="1" applyBorder="1"/>
    <xf numFmtId="0" fontId="0" fillId="2" borderId="57" xfId="0" applyFill="1" applyBorder="1"/>
    <xf numFmtId="0" fontId="0" fillId="2" borderId="64" xfId="0" applyFill="1" applyBorder="1"/>
    <xf numFmtId="0" fontId="0" fillId="2" borderId="63" xfId="0" applyFill="1" applyBorder="1"/>
    <xf numFmtId="0" fontId="15" fillId="2" borderId="5" xfId="10" applyFont="1" applyFill="1" applyBorder="1" applyAlignment="1" applyProtection="1">
      <alignment vertical="top"/>
      <protection hidden="1"/>
    </xf>
    <xf numFmtId="0" fontId="15" fillId="2" borderId="5" xfId="0" applyFont="1" applyFill="1" applyBorder="1" applyAlignment="1">
      <alignment horizontal="center" vertical="top" wrapText="1"/>
    </xf>
    <xf numFmtId="0" fontId="15" fillId="2" borderId="49" xfId="0" applyFont="1" applyFill="1" applyBorder="1" applyAlignment="1">
      <alignment horizontal="left" vertical="top"/>
    </xf>
    <xf numFmtId="0" fontId="15" fillId="2" borderId="5" xfId="0" applyFont="1" applyFill="1" applyBorder="1" applyAlignment="1">
      <alignment horizontal="left" vertical="top" wrapText="1"/>
    </xf>
    <xf numFmtId="0" fontId="121" fillId="2" borderId="5" xfId="4" applyFont="1" applyFill="1" applyBorder="1" applyAlignment="1">
      <alignment horizontal="right" vertical="top" wrapText="1"/>
    </xf>
    <xf numFmtId="0" fontId="15" fillId="2" borderId="0" xfId="0" applyFont="1" applyFill="1" applyAlignment="1">
      <alignment horizontal="left" vertical="top"/>
    </xf>
    <xf numFmtId="169" fontId="11" fillId="10" borderId="6" xfId="2" applyNumberFormat="1" applyFont="1" applyFill="1" applyBorder="1" applyAlignment="1">
      <alignment vertical="center" wrapText="1"/>
    </xf>
    <xf numFmtId="169" fontId="11" fillId="10" borderId="4" xfId="2" applyNumberFormat="1" applyFont="1" applyFill="1" applyBorder="1" applyAlignment="1">
      <alignment vertical="center" wrapText="1"/>
    </xf>
    <xf numFmtId="0" fontId="11" fillId="10" borderId="46" xfId="0" applyFont="1" applyFill="1" applyBorder="1" applyAlignment="1">
      <alignment horizontal="center" vertical="center" wrapText="1"/>
    </xf>
    <xf numFmtId="0" fontId="64" fillId="10" borderId="49" xfId="0" applyFont="1" applyFill="1" applyBorder="1" applyAlignment="1">
      <alignment horizontal="left" vertical="top" wrapText="1"/>
    </xf>
    <xf numFmtId="0" fontId="64" fillId="10" borderId="46" xfId="0" applyFont="1" applyFill="1" applyBorder="1" applyAlignment="1">
      <alignment horizontal="center" vertical="center" wrapText="1"/>
    </xf>
    <xf numFmtId="0" fontId="17" fillId="9" borderId="257" xfId="0" applyFont="1" applyFill="1" applyBorder="1" applyAlignment="1">
      <alignment horizontal="left" vertical="center"/>
    </xf>
    <xf numFmtId="169" fontId="32" fillId="9" borderId="258" xfId="2" applyNumberFormat="1" applyFont="1" applyFill="1" applyBorder="1" applyAlignment="1">
      <alignment horizontal="center" vertical="center" wrapText="1"/>
    </xf>
    <xf numFmtId="0" fontId="16" fillId="2" borderId="5" xfId="10" applyFont="1" applyFill="1" applyBorder="1" applyAlignment="1" applyProtection="1">
      <alignment horizontal="left" vertical="top" indent="1"/>
      <protection hidden="1"/>
    </xf>
    <xf numFmtId="0" fontId="16" fillId="2" borderId="5" xfId="10" applyFont="1" applyFill="1" applyBorder="1" applyAlignment="1">
      <alignment horizontal="left" vertical="top" indent="1"/>
    </xf>
    <xf numFmtId="0" fontId="16" fillId="2" borderId="5" xfId="10" applyFont="1" applyFill="1" applyBorder="1" applyAlignment="1" applyProtection="1">
      <alignment horizontal="left" vertical="top" wrapText="1" indent="1"/>
      <protection hidden="1"/>
    </xf>
    <xf numFmtId="173" fontId="11" fillId="0" borderId="26" xfId="1" applyNumberFormat="1" applyFont="1" applyFill="1" applyBorder="1" applyAlignment="1">
      <alignment vertical="center" wrapText="1"/>
    </xf>
    <xf numFmtId="173" fontId="11" fillId="2" borderId="287" xfId="1" applyNumberFormat="1" applyFont="1" applyFill="1" applyBorder="1" applyAlignment="1">
      <alignment vertical="center" wrapText="1"/>
    </xf>
    <xf numFmtId="173" fontId="11" fillId="2" borderId="260" xfId="1" applyNumberFormat="1" applyFont="1" applyFill="1" applyBorder="1" applyAlignment="1">
      <alignment vertical="center" wrapText="1"/>
    </xf>
    <xf numFmtId="173" fontId="11" fillId="2" borderId="253" xfId="1" applyNumberFormat="1" applyFont="1" applyFill="1" applyBorder="1" applyAlignment="1">
      <alignment vertical="center" wrapText="1"/>
    </xf>
    <xf numFmtId="0" fontId="11" fillId="2" borderId="90" xfId="0" applyFont="1" applyFill="1" applyBorder="1" applyAlignment="1">
      <alignment horizontal="left" vertical="center" wrapText="1" indent="2"/>
    </xf>
    <xf numFmtId="0" fontId="15" fillId="2" borderId="49" xfId="14" quotePrefix="1" applyFont="1" applyFill="1" applyBorder="1" applyAlignment="1" applyProtection="1">
      <alignment horizontal="left" vertical="center" wrapText="1" indent="2"/>
      <protection locked="0"/>
    </xf>
    <xf numFmtId="49" fontId="70" fillId="3" borderId="38" xfId="0" applyNumberFormat="1" applyFont="1" applyFill="1" applyBorder="1" applyAlignment="1">
      <alignment horizontal="center" vertical="center" wrapText="1"/>
    </xf>
    <xf numFmtId="49" fontId="70" fillId="3" borderId="37" xfId="0" applyNumberFormat="1" applyFont="1" applyFill="1" applyBorder="1" applyAlignment="1">
      <alignment horizontal="center" vertical="center" wrapText="1"/>
    </xf>
    <xf numFmtId="49" fontId="44" fillId="3" borderId="107" xfId="0" applyNumberFormat="1" applyFont="1" applyFill="1" applyBorder="1" applyAlignment="1">
      <alignment horizontal="center" wrapText="1"/>
    </xf>
    <xf numFmtId="0" fontId="16" fillId="3" borderId="2" xfId="0" applyFont="1" applyFill="1" applyBorder="1" applyAlignment="1">
      <alignment wrapText="1"/>
    </xf>
    <xf numFmtId="174" fontId="16" fillId="2" borderId="5" xfId="0" applyNumberFormat="1" applyFont="1" applyFill="1" applyBorder="1" applyAlignment="1">
      <alignment horizontal="right"/>
    </xf>
    <xf numFmtId="174" fontId="16" fillId="2" borderId="4" xfId="0" applyNumberFormat="1" applyFont="1" applyFill="1" applyBorder="1" applyAlignment="1">
      <alignment horizontal="right"/>
    </xf>
    <xf numFmtId="175" fontId="16" fillId="2" borderId="5" xfId="0" applyNumberFormat="1" applyFont="1" applyFill="1" applyBorder="1" applyAlignment="1">
      <alignment horizontal="right"/>
    </xf>
    <xf numFmtId="175" fontId="16" fillId="2" borderId="4" xfId="0" applyNumberFormat="1" applyFont="1" applyFill="1" applyBorder="1" applyAlignment="1">
      <alignment horizontal="right"/>
    </xf>
    <xf numFmtId="0" fontId="15" fillId="2" borderId="0" xfId="4" applyFont="1" applyFill="1" applyBorder="1" applyAlignment="1">
      <alignment horizontal="left" vertical="top"/>
    </xf>
    <xf numFmtId="0" fontId="49" fillId="3" borderId="223" xfId="0" applyFont="1" applyFill="1" applyBorder="1" applyAlignment="1">
      <alignment vertical="center" wrapText="1"/>
    </xf>
    <xf numFmtId="0" fontId="0" fillId="2" borderId="0" xfId="0" applyFill="1" applyBorder="1" applyAlignment="1">
      <alignment horizontal="center"/>
    </xf>
    <xf numFmtId="0" fontId="50" fillId="10" borderId="289" xfId="0" applyFont="1" applyFill="1" applyBorder="1" applyAlignment="1">
      <alignment horizontal="center" vertical="center" wrapText="1"/>
    </xf>
    <xf numFmtId="0" fontId="112" fillId="0" borderId="289" xfId="25" applyFont="1" applyBorder="1" applyAlignment="1">
      <alignment horizontal="center" vertical="center" wrapText="1"/>
    </xf>
    <xf numFmtId="3" fontId="16" fillId="2" borderId="5" xfId="10" applyNumberFormat="1" applyFont="1" applyFill="1" applyBorder="1" applyAlignment="1">
      <alignment horizontal="center" vertical="top" wrapText="1"/>
    </xf>
    <xf numFmtId="0" fontId="11" fillId="2" borderId="6" xfId="0" applyFont="1" applyFill="1" applyBorder="1" applyAlignment="1">
      <alignment horizontal="center" vertical="center" wrapText="1"/>
    </xf>
    <xf numFmtId="3" fontId="16" fillId="2" borderId="291" xfId="10" applyNumberFormat="1" applyFont="1" applyFill="1" applyBorder="1" applyAlignment="1">
      <alignment horizontal="center" vertical="top" wrapText="1"/>
    </xf>
    <xf numFmtId="165" fontId="15" fillId="2" borderId="48" xfId="10" applyNumberFormat="1" applyFont="1" applyFill="1" applyBorder="1" applyAlignment="1" applyProtection="1">
      <alignment horizontal="right"/>
      <protection hidden="1"/>
    </xf>
    <xf numFmtId="165" fontId="15" fillId="2" borderId="291" xfId="10" applyNumberFormat="1" applyFont="1" applyFill="1" applyBorder="1" applyAlignment="1" applyProtection="1">
      <alignment horizontal="right"/>
      <protection hidden="1"/>
    </xf>
    <xf numFmtId="165" fontId="15" fillId="2" borderId="48" xfId="7" applyNumberFormat="1" applyFont="1" applyFill="1" applyBorder="1" applyAlignment="1">
      <alignment horizontal="right" vertical="center"/>
    </xf>
    <xf numFmtId="9" fontId="15" fillId="2" borderId="291" xfId="1" applyFont="1" applyFill="1" applyBorder="1" applyAlignment="1">
      <alignment horizontal="right" vertical="center"/>
    </xf>
    <xf numFmtId="9" fontId="16" fillId="2" borderId="291" xfId="1" applyFont="1" applyFill="1" applyBorder="1" applyAlignment="1" applyProtection="1">
      <alignment horizontal="right" vertical="center"/>
      <protection hidden="1"/>
    </xf>
    <xf numFmtId="165" fontId="45" fillId="2" borderId="48" xfId="7" applyNumberFormat="1" applyFont="1" applyFill="1" applyBorder="1" applyAlignment="1">
      <alignment horizontal="right" vertical="center"/>
    </xf>
    <xf numFmtId="9" fontId="45" fillId="2" borderId="291" xfId="1" applyFont="1" applyFill="1" applyBorder="1" applyAlignment="1">
      <alignment horizontal="right" vertical="center"/>
    </xf>
    <xf numFmtId="165" fontId="15" fillId="2" borderId="291" xfId="7" applyNumberFormat="1" applyFont="1" applyFill="1" applyBorder="1" applyAlignment="1">
      <alignment horizontal="right" vertical="center"/>
    </xf>
    <xf numFmtId="165" fontId="16" fillId="2" borderId="291" xfId="7" applyNumberFormat="1" applyFont="1" applyFill="1" applyBorder="1" applyAlignment="1" applyProtection="1">
      <alignment horizontal="right" vertical="center"/>
      <protection hidden="1"/>
    </xf>
    <xf numFmtId="165" fontId="16" fillId="2" borderId="292" xfId="7" applyNumberFormat="1" applyFont="1" applyFill="1" applyBorder="1" applyAlignment="1" applyProtection="1">
      <alignment horizontal="right" vertical="center"/>
      <protection hidden="1"/>
    </xf>
    <xf numFmtId="165" fontId="16" fillId="2" borderId="293" xfId="7" applyNumberFormat="1" applyFont="1" applyFill="1" applyBorder="1" applyAlignment="1">
      <alignment horizontal="right" vertical="center"/>
    </xf>
    <xf numFmtId="165" fontId="16" fillId="2" borderId="291" xfId="7" applyNumberFormat="1" applyFont="1" applyFill="1" applyBorder="1" applyAlignment="1">
      <alignment horizontal="right" vertical="center"/>
    </xf>
    <xf numFmtId="165" fontId="15" fillId="2" borderId="291" xfId="7" applyNumberFormat="1" applyFont="1" applyFill="1" applyBorder="1" applyAlignment="1" applyProtection="1">
      <alignment horizontal="right" vertical="center"/>
      <protection locked="0"/>
    </xf>
    <xf numFmtId="165" fontId="15" fillId="2" borderId="291" xfId="11" applyNumberFormat="1" applyFont="1" applyFill="1" applyBorder="1" applyAlignment="1" applyProtection="1">
      <alignment horizontal="right" vertical="center"/>
      <protection hidden="1"/>
    </xf>
    <xf numFmtId="165" fontId="16" fillId="2" borderId="291" xfId="7" applyNumberFormat="1" applyFont="1" applyFill="1" applyBorder="1" applyAlignment="1" applyProtection="1">
      <alignment horizontal="right" vertical="center"/>
      <protection locked="0"/>
    </xf>
    <xf numFmtId="165" fontId="15" fillId="2" borderId="48" xfId="7" applyNumberFormat="1" applyFont="1" applyFill="1" applyBorder="1" applyAlignment="1" applyProtection="1">
      <alignment horizontal="right" vertical="center"/>
      <protection hidden="1"/>
    </xf>
    <xf numFmtId="165" fontId="15" fillId="2" borderId="292" xfId="7" applyNumberFormat="1" applyFont="1" applyFill="1" applyBorder="1" applyAlignment="1" applyProtection="1">
      <alignment horizontal="right" vertical="center"/>
      <protection hidden="1"/>
    </xf>
    <xf numFmtId="165" fontId="15" fillId="2" borderId="290" xfId="7" applyNumberFormat="1" applyFont="1" applyFill="1" applyBorder="1" applyAlignment="1" applyProtection="1">
      <alignment horizontal="right" vertical="center"/>
      <protection locked="0"/>
    </xf>
    <xf numFmtId="165" fontId="15" fillId="2" borderId="56" xfId="7" applyNumberFormat="1" applyFont="1" applyFill="1" applyBorder="1" applyAlignment="1">
      <alignment horizontal="right" vertical="center"/>
    </xf>
    <xf numFmtId="165" fontId="16" fillId="2" borderId="294" xfId="7" applyNumberFormat="1" applyFont="1" applyFill="1" applyBorder="1" applyAlignment="1" applyProtection="1">
      <alignment horizontal="right" vertical="center"/>
      <protection locked="0"/>
    </xf>
    <xf numFmtId="165" fontId="15" fillId="2" borderId="52" xfId="7" applyNumberFormat="1" applyFont="1" applyFill="1" applyBorder="1" applyAlignment="1" applyProtection="1">
      <alignment horizontal="right" vertical="center"/>
      <protection hidden="1"/>
    </xf>
    <xf numFmtId="165" fontId="16" fillId="2" borderId="293" xfId="7" applyNumberFormat="1" applyFont="1" applyFill="1" applyBorder="1" applyAlignment="1" applyProtection="1">
      <alignment horizontal="right" vertical="center"/>
      <protection hidden="1"/>
    </xf>
    <xf numFmtId="165" fontId="15" fillId="2" borderId="292" xfId="7" applyNumberFormat="1" applyFont="1" applyFill="1" applyBorder="1" applyAlignment="1">
      <alignment horizontal="right" vertical="center"/>
    </xf>
    <xf numFmtId="165" fontId="16" fillId="2" borderId="295" xfId="7" applyNumberFormat="1" applyFont="1" applyFill="1" applyBorder="1" applyAlignment="1" applyProtection="1">
      <alignment horizontal="right" vertical="center"/>
      <protection locked="0"/>
    </xf>
    <xf numFmtId="3" fontId="16" fillId="2" borderId="297" xfId="10" applyNumberFormat="1" applyFont="1" applyFill="1" applyBorder="1" applyAlignment="1">
      <alignment horizontal="center" vertical="top" wrapText="1"/>
    </xf>
    <xf numFmtId="165" fontId="15" fillId="2" borderId="297" xfId="10" applyNumberFormat="1" applyFont="1" applyFill="1" applyBorder="1" applyAlignment="1" applyProtection="1">
      <alignment horizontal="right"/>
      <protection hidden="1"/>
    </xf>
    <xf numFmtId="165" fontId="15" fillId="2" borderId="4" xfId="10" applyNumberFormat="1" applyFont="1" applyFill="1" applyBorder="1" applyAlignment="1" applyProtection="1">
      <alignment horizontal="right"/>
      <protection hidden="1"/>
    </xf>
    <xf numFmtId="169" fontId="16" fillId="2" borderId="297" xfId="2" applyNumberFormat="1" applyFont="1" applyFill="1" applyBorder="1" applyAlignment="1">
      <alignment horizontal="right" vertical="center"/>
    </xf>
    <xf numFmtId="169" fontId="15" fillId="2" borderId="4" xfId="2" applyNumberFormat="1" applyFont="1" applyFill="1" applyBorder="1" applyAlignment="1">
      <alignment horizontal="right" vertical="center"/>
    </xf>
    <xf numFmtId="169" fontId="16" fillId="2" borderId="4" xfId="2" applyNumberFormat="1" applyFont="1" applyFill="1" applyBorder="1" applyAlignment="1" applyProtection="1">
      <alignment horizontal="right" vertical="center"/>
      <protection hidden="1"/>
    </xf>
    <xf numFmtId="169" fontId="42" fillId="2" borderId="297" xfId="2" applyNumberFormat="1" applyFont="1" applyFill="1" applyBorder="1" applyAlignment="1">
      <alignment horizontal="right" vertical="center"/>
    </xf>
    <xf numFmtId="169" fontId="45" fillId="2" borderId="4" xfId="2" applyNumberFormat="1" applyFont="1" applyFill="1" applyBorder="1" applyAlignment="1">
      <alignment horizontal="right" vertical="center"/>
    </xf>
    <xf numFmtId="169" fontId="15" fillId="2" borderId="297" xfId="2" applyNumberFormat="1" applyFont="1" applyFill="1" applyBorder="1" applyAlignment="1">
      <alignment horizontal="right" vertical="center"/>
    </xf>
    <xf numFmtId="169" fontId="16" fillId="2" borderId="298" xfId="2" applyNumberFormat="1" applyFont="1" applyFill="1" applyBorder="1" applyAlignment="1" applyProtection="1">
      <alignment horizontal="right" vertical="center"/>
      <protection hidden="1"/>
    </xf>
    <xf numFmtId="169" fontId="16" fillId="2" borderId="17" xfId="2" applyNumberFormat="1" applyFont="1" applyFill="1" applyBorder="1" applyAlignment="1" applyProtection="1">
      <alignment horizontal="right" vertical="center"/>
      <protection hidden="1"/>
    </xf>
    <xf numFmtId="169" fontId="16" fillId="2" borderId="299" xfId="2" applyNumberFormat="1" applyFont="1" applyFill="1" applyBorder="1" applyAlignment="1">
      <alignment horizontal="right" vertical="center"/>
    </xf>
    <xf numFmtId="169" fontId="16" fillId="2" borderId="27" xfId="2" applyNumberFormat="1" applyFont="1" applyFill="1" applyBorder="1" applyAlignment="1">
      <alignment horizontal="right" vertical="center"/>
    </xf>
    <xf numFmtId="169" fontId="16" fillId="2" borderId="4" xfId="2" applyNumberFormat="1" applyFont="1" applyFill="1" applyBorder="1" applyAlignment="1">
      <alignment horizontal="right" vertical="center"/>
    </xf>
    <xf numFmtId="169" fontId="15" fillId="2" borderId="4" xfId="2" applyNumberFormat="1" applyFont="1" applyFill="1" applyBorder="1" applyAlignment="1" applyProtection="1">
      <alignment horizontal="right" vertical="center"/>
      <protection locked="0"/>
    </xf>
    <xf numFmtId="169" fontId="15" fillId="2" borderId="4" xfId="2" applyNumberFormat="1" applyFont="1" applyFill="1" applyBorder="1" applyAlignment="1" applyProtection="1">
      <alignment horizontal="right" vertical="center"/>
      <protection hidden="1"/>
    </xf>
    <xf numFmtId="169" fontId="16" fillId="2" borderId="4" xfId="2" applyNumberFormat="1" applyFont="1" applyFill="1" applyBorder="1" applyAlignment="1" applyProtection="1">
      <alignment horizontal="right" vertical="center"/>
      <protection locked="0"/>
    </xf>
    <xf numFmtId="169" fontId="16" fillId="2" borderId="297" xfId="2" applyNumberFormat="1" applyFont="1" applyFill="1" applyBorder="1" applyAlignment="1" applyProtection="1">
      <alignment horizontal="right" vertical="center"/>
      <protection hidden="1"/>
    </xf>
    <xf numFmtId="169" fontId="15" fillId="2" borderId="17" xfId="2" applyNumberFormat="1" applyFont="1" applyFill="1" applyBorder="1" applyAlignment="1" applyProtection="1">
      <alignment horizontal="right" vertical="center"/>
      <protection hidden="1"/>
    </xf>
    <xf numFmtId="169" fontId="16" fillId="2" borderId="296" xfId="2" applyNumberFormat="1" applyFont="1" applyFill="1" applyBorder="1" applyAlignment="1">
      <alignment horizontal="right" vertical="center"/>
    </xf>
    <xf numFmtId="169" fontId="15" fillId="2" borderId="13" xfId="2" applyNumberFormat="1" applyFont="1" applyFill="1" applyBorder="1" applyAlignment="1" applyProtection="1">
      <alignment horizontal="right" vertical="center"/>
      <protection locked="0"/>
    </xf>
    <xf numFmtId="169" fontId="16" fillId="2" borderId="300" xfId="2" applyNumberFormat="1" applyFont="1" applyFill="1" applyBorder="1" applyAlignment="1">
      <alignment horizontal="right" vertical="center"/>
    </xf>
    <xf numFmtId="169" fontId="16" fillId="2" borderId="10" xfId="2" applyNumberFormat="1" applyFont="1" applyFill="1" applyBorder="1" applyAlignment="1" applyProtection="1">
      <alignment horizontal="right" vertical="center"/>
      <protection locked="0"/>
    </xf>
    <xf numFmtId="169" fontId="16" fillId="2" borderId="299" xfId="2" applyNumberFormat="1" applyFont="1" applyFill="1" applyBorder="1" applyAlignment="1" applyProtection="1">
      <alignment horizontal="right" vertical="center"/>
      <protection hidden="1"/>
    </xf>
    <xf numFmtId="169" fontId="16" fillId="2" borderId="27" xfId="2" applyNumberFormat="1" applyFont="1" applyFill="1" applyBorder="1" applyAlignment="1" applyProtection="1">
      <alignment horizontal="right" vertical="center"/>
      <protection hidden="1"/>
    </xf>
    <xf numFmtId="169" fontId="16" fillId="2" borderId="298" xfId="2" applyNumberFormat="1" applyFont="1" applyFill="1" applyBorder="1" applyAlignment="1">
      <alignment horizontal="right" vertical="center"/>
    </xf>
    <xf numFmtId="169" fontId="15" fillId="2" borderId="17" xfId="2" applyNumberFormat="1" applyFont="1" applyFill="1" applyBorder="1" applyAlignment="1">
      <alignment horizontal="right" vertical="center"/>
    </xf>
    <xf numFmtId="169" fontId="16" fillId="2" borderId="301" xfId="2" applyNumberFormat="1" applyFont="1" applyFill="1" applyBorder="1" applyAlignment="1" applyProtection="1">
      <alignment horizontal="right" vertical="center"/>
      <protection locked="0"/>
    </xf>
    <xf numFmtId="169" fontId="16" fillId="2" borderId="37" xfId="2" applyNumberFormat="1" applyFont="1" applyFill="1" applyBorder="1" applyAlignment="1" applyProtection="1">
      <alignment horizontal="right" vertical="center"/>
      <protection locked="0"/>
    </xf>
    <xf numFmtId="0" fontId="11" fillId="2" borderId="24" xfId="0" applyFont="1" applyFill="1" applyBorder="1" applyAlignment="1">
      <alignment horizontal="center" vertical="center" wrapText="1"/>
    </xf>
    <xf numFmtId="170" fontId="11" fillId="2" borderId="6" xfId="1" applyNumberFormat="1" applyFont="1" applyFill="1" applyBorder="1" applyAlignment="1">
      <alignment vertical="center" wrapText="1"/>
    </xf>
    <xf numFmtId="167" fontId="11" fillId="2" borderId="4" xfId="2" applyFont="1" applyFill="1" applyBorder="1" applyAlignment="1">
      <alignment vertical="center" wrapText="1"/>
    </xf>
    <xf numFmtId="0" fontId="64" fillId="0" borderId="303" xfId="0" applyFont="1" applyBorder="1" applyAlignment="1">
      <alignment horizontal="center" vertical="center" wrapText="1"/>
    </xf>
    <xf numFmtId="0" fontId="64" fillId="10" borderId="303" xfId="0" applyFont="1" applyFill="1" applyBorder="1" applyAlignment="1">
      <alignment horizontal="center" vertical="center" wrapText="1"/>
    </xf>
    <xf numFmtId="9" fontId="11" fillId="2" borderId="260" xfId="1" applyFont="1" applyFill="1" applyBorder="1" applyAlignment="1">
      <alignment horizontal="center" vertical="center" wrapText="1"/>
    </xf>
    <xf numFmtId="169" fontId="11" fillId="2" borderId="304" xfId="2" applyNumberFormat="1" applyFont="1" applyFill="1" applyBorder="1" applyAlignment="1">
      <alignment vertical="center" wrapText="1"/>
    </xf>
    <xf numFmtId="9" fontId="11" fillId="2" borderId="262" xfId="1" applyFont="1" applyFill="1" applyBorder="1" applyAlignment="1">
      <alignment horizontal="center" vertical="center" wrapText="1"/>
    </xf>
    <xf numFmtId="169" fontId="11" fillId="2" borderId="262" xfId="2" applyNumberFormat="1" applyFont="1" applyFill="1" applyBorder="1" applyAlignment="1">
      <alignment vertical="center" wrapText="1"/>
    </xf>
    <xf numFmtId="170" fontId="11" fillId="2" borderId="262" xfId="1" applyNumberFormat="1" applyFont="1" applyFill="1" applyBorder="1" applyAlignment="1">
      <alignment vertical="center" wrapText="1"/>
    </xf>
    <xf numFmtId="169" fontId="11" fillId="2" borderId="268" xfId="2" applyNumberFormat="1" applyFont="1" applyFill="1" applyBorder="1" applyAlignment="1">
      <alignment vertical="center" wrapText="1"/>
    </xf>
    <xf numFmtId="169" fontId="32" fillId="2" borderId="305" xfId="2" applyNumberFormat="1" applyFont="1" applyFill="1" applyBorder="1" applyAlignment="1">
      <alignment vertical="center" wrapText="1"/>
    </xf>
    <xf numFmtId="169" fontId="32" fillId="2" borderId="274" xfId="2" applyNumberFormat="1" applyFont="1" applyFill="1" applyBorder="1" applyAlignment="1">
      <alignment vertical="center" wrapText="1"/>
    </xf>
    <xf numFmtId="170" fontId="32" fillId="2" borderId="274" xfId="1" applyNumberFormat="1" applyFont="1" applyFill="1" applyBorder="1" applyAlignment="1">
      <alignment vertical="center" wrapText="1"/>
    </xf>
    <xf numFmtId="169" fontId="32" fillId="2" borderId="275" xfId="2" applyNumberFormat="1" applyFont="1" applyFill="1" applyBorder="1" applyAlignment="1">
      <alignment vertical="center" wrapText="1"/>
    </xf>
    <xf numFmtId="0" fontId="0" fillId="11" borderId="0" xfId="0" applyFill="1"/>
    <xf numFmtId="0" fontId="32" fillId="2" borderId="0" xfId="0" applyFont="1" applyFill="1" applyAlignment="1">
      <alignment horizontal="left" vertical="center" wrapText="1"/>
    </xf>
    <xf numFmtId="0" fontId="11" fillId="2" borderId="24" xfId="0" applyFont="1" applyFill="1" applyBorder="1" applyAlignment="1">
      <alignment horizontal="center" vertical="center" wrapText="1"/>
    </xf>
    <xf numFmtId="0" fontId="44" fillId="2" borderId="0" xfId="3" quotePrefix="1" applyFont="1" applyFill="1" applyAlignment="1">
      <alignment horizontal="center" vertical="center"/>
    </xf>
    <xf numFmtId="0" fontId="15" fillId="2" borderId="38" xfId="10" applyFont="1" applyFill="1" applyBorder="1" applyAlignment="1">
      <alignment vertical="top"/>
    </xf>
    <xf numFmtId="0" fontId="16" fillId="2" borderId="41" xfId="10" applyFont="1" applyFill="1" applyBorder="1" applyProtection="1">
      <protection hidden="1"/>
    </xf>
    <xf numFmtId="169" fontId="11" fillId="2" borderId="26" xfId="2" applyNumberFormat="1" applyFont="1" applyFill="1" applyBorder="1" applyAlignment="1">
      <alignment horizontal="right" vertical="center" wrapText="1"/>
    </xf>
    <xf numFmtId="169" fontId="11" fillId="2" borderId="287" xfId="2" applyNumberFormat="1" applyFont="1" applyFill="1" applyBorder="1" applyAlignment="1">
      <alignment horizontal="right" vertical="center" wrapText="1"/>
    </xf>
    <xf numFmtId="170" fontId="11" fillId="2" borderId="25" xfId="1" applyNumberFormat="1" applyFont="1" applyFill="1" applyBorder="1" applyAlignment="1">
      <alignment horizontal="right" vertical="center" wrapText="1"/>
    </xf>
    <xf numFmtId="170" fontId="11" fillId="2" borderId="288" xfId="1" applyNumberFormat="1" applyFont="1" applyFill="1" applyBorder="1" applyAlignment="1">
      <alignment horizontal="right" vertical="center" wrapText="1"/>
    </xf>
    <xf numFmtId="169" fontId="11" fillId="2" borderId="26" xfId="2" applyNumberFormat="1" applyFont="1" applyFill="1" applyBorder="1" applyAlignment="1">
      <alignment horizontal="right" wrapText="1"/>
    </xf>
    <xf numFmtId="0" fontId="11" fillId="2" borderId="28" xfId="0" applyFont="1" applyFill="1" applyBorder="1" applyAlignment="1">
      <alignment horizontal="center" vertical="top" wrapText="1"/>
    </xf>
    <xf numFmtId="0" fontId="15" fillId="2" borderId="28" xfId="0" applyFont="1" applyFill="1" applyBorder="1" applyAlignment="1">
      <alignment horizontal="right" vertical="top"/>
    </xf>
    <xf numFmtId="0" fontId="14" fillId="2" borderId="28" xfId="4" applyFill="1" applyBorder="1" applyAlignment="1">
      <alignment horizontal="right" vertical="top"/>
    </xf>
    <xf numFmtId="0" fontId="11" fillId="2" borderId="309" xfId="0" applyFont="1" applyFill="1" applyBorder="1" applyAlignment="1">
      <alignment horizontal="center" vertical="top" wrapText="1"/>
    </xf>
    <xf numFmtId="0" fontId="14" fillId="2" borderId="309" xfId="4" applyFill="1" applyBorder="1" applyAlignment="1">
      <alignment horizontal="right" vertical="top"/>
    </xf>
    <xf numFmtId="0" fontId="14" fillId="2" borderId="309" xfId="4" applyFill="1" applyBorder="1" applyAlignment="1">
      <alignment horizontal="right" vertical="top" wrapText="1"/>
    </xf>
    <xf numFmtId="0" fontId="15" fillId="2" borderId="309" xfId="0" applyFont="1" applyFill="1" applyBorder="1" applyAlignment="1">
      <alignment horizontal="right" vertical="top"/>
    </xf>
    <xf numFmtId="0" fontId="2" fillId="2" borderId="0" xfId="0" applyFont="1" applyFill="1" applyAlignment="1">
      <alignment horizontal="right" vertical="center"/>
    </xf>
    <xf numFmtId="0" fontId="9" fillId="2" borderId="0" xfId="0" applyFont="1" applyFill="1" applyAlignment="1">
      <alignment horizontal="right" vertical="center"/>
    </xf>
    <xf numFmtId="0" fontId="9" fillId="2" borderId="0" xfId="0" applyFont="1" applyFill="1" applyAlignment="1">
      <alignment horizontal="right" wrapText="1"/>
    </xf>
    <xf numFmtId="0" fontId="9" fillId="2" borderId="0" xfId="0" applyFont="1" applyFill="1" applyAlignment="1">
      <alignment horizontal="right"/>
    </xf>
    <xf numFmtId="0" fontId="8" fillId="2" borderId="0" xfId="0" applyFont="1" applyFill="1" applyAlignment="1">
      <alignment horizontal="right"/>
    </xf>
    <xf numFmtId="0" fontId="7" fillId="2" borderId="0" xfId="0" applyFont="1" applyFill="1" applyAlignment="1">
      <alignment horizontal="right" vertical="center"/>
    </xf>
    <xf numFmtId="0" fontId="6" fillId="0" borderId="0" xfId="0" applyFont="1" applyFill="1" applyAlignment="1">
      <alignment horizontal="right" vertical="center"/>
    </xf>
    <xf numFmtId="0" fontId="4" fillId="2" borderId="0" xfId="0" applyFont="1" applyFill="1" applyAlignment="1">
      <alignment horizontal="right" wrapText="1"/>
    </xf>
    <xf numFmtId="0" fontId="13" fillId="2" borderId="0" xfId="3" applyFont="1" applyFill="1" applyAlignment="1">
      <alignment horizontal="left" vertical="top" wrapText="1"/>
    </xf>
    <xf numFmtId="0" fontId="23" fillId="4" borderId="62" xfId="0" applyFont="1" applyFill="1" applyBorder="1" applyAlignment="1">
      <alignment horizontal="left" vertical="center"/>
    </xf>
    <xf numFmtId="0" fontId="23" fillId="4" borderId="16" xfId="0" applyFont="1" applyFill="1" applyBorder="1" applyAlignment="1">
      <alignment horizontal="left" vertical="center"/>
    </xf>
    <xf numFmtId="0" fontId="23" fillId="4" borderId="80" xfId="0" applyFont="1" applyFill="1" applyBorder="1" applyAlignment="1">
      <alignment horizontal="left" vertical="center"/>
    </xf>
    <xf numFmtId="0" fontId="23" fillId="4" borderId="73" xfId="0" applyFont="1" applyFill="1" applyBorder="1" applyAlignment="1">
      <alignment horizontal="left" vertical="center"/>
    </xf>
    <xf numFmtId="0" fontId="23" fillId="4" borderId="72" xfId="0" applyFont="1" applyFill="1" applyBorder="1" applyAlignment="1">
      <alignment horizontal="left" vertical="center"/>
    </xf>
    <xf numFmtId="0" fontId="23" fillId="4" borderId="71" xfId="0" applyFont="1" applyFill="1" applyBorder="1" applyAlignment="1">
      <alignment horizontal="left" vertical="center"/>
    </xf>
    <xf numFmtId="0" fontId="11" fillId="2" borderId="0" xfId="0" quotePrefix="1" applyFont="1" applyFill="1" applyAlignment="1">
      <alignment horizontal="left" vertical="top" wrapText="1"/>
    </xf>
    <xf numFmtId="0" fontId="44" fillId="2" borderId="0" xfId="3" applyFont="1" applyFill="1" applyAlignment="1">
      <alignment horizontal="left" vertical="center" wrapText="1"/>
    </xf>
    <xf numFmtId="3" fontId="16" fillId="3" borderId="64" xfId="10" applyNumberFormat="1" applyFont="1" applyFill="1" applyBorder="1" applyAlignment="1">
      <alignment horizontal="center" vertical="center"/>
    </xf>
    <xf numFmtId="0" fontId="16" fillId="2" borderId="28" xfId="10" applyFont="1" applyFill="1" applyBorder="1" applyAlignment="1">
      <alignment horizontal="center" vertical="center" wrapText="1"/>
    </xf>
    <xf numFmtId="0" fontId="15" fillId="2" borderId="28" xfId="0" applyFont="1" applyFill="1" applyBorder="1"/>
    <xf numFmtId="0" fontId="15" fillId="2" borderId="51" xfId="0" applyFont="1" applyFill="1" applyBorder="1"/>
    <xf numFmtId="3" fontId="16" fillId="2" borderId="61" xfId="10" applyNumberFormat="1" applyFont="1" applyFill="1" applyBorder="1" applyAlignment="1">
      <alignment horizontal="center" vertical="center" wrapText="1"/>
    </xf>
    <xf numFmtId="3" fontId="16" fillId="2" borderId="14" xfId="10" applyNumberFormat="1" applyFont="1" applyFill="1" applyBorder="1" applyAlignment="1">
      <alignment horizontal="center" vertical="center" wrapText="1"/>
    </xf>
    <xf numFmtId="3" fontId="16" fillId="2" borderId="290" xfId="10" applyNumberFormat="1" applyFont="1" applyFill="1" applyBorder="1" applyAlignment="1">
      <alignment horizontal="center" vertical="center" wrapText="1"/>
    </xf>
    <xf numFmtId="0" fontId="16" fillId="2" borderId="49" xfId="10" applyFont="1" applyFill="1" applyBorder="1" applyAlignment="1">
      <alignment horizontal="left" vertical="top"/>
    </xf>
    <xf numFmtId="0" fontId="15" fillId="2" borderId="5" xfId="3" applyFont="1" applyFill="1" applyBorder="1"/>
    <xf numFmtId="0" fontId="44" fillId="2" borderId="0" xfId="3" applyFont="1" applyFill="1" applyAlignment="1">
      <alignment horizontal="left" vertical="top" wrapText="1"/>
    </xf>
    <xf numFmtId="3" fontId="16" fillId="2" borderId="302" xfId="10" applyNumberFormat="1" applyFont="1" applyFill="1" applyBorder="1" applyAlignment="1">
      <alignment horizontal="center" vertical="center" wrapText="1"/>
    </xf>
    <xf numFmtId="3" fontId="16" fillId="2" borderId="299" xfId="10" applyNumberFormat="1" applyFont="1" applyFill="1" applyBorder="1" applyAlignment="1">
      <alignment horizontal="center" vertical="center" wrapText="1"/>
    </xf>
    <xf numFmtId="3" fontId="16" fillId="2" borderId="82" xfId="10" applyNumberFormat="1" applyFont="1" applyFill="1" applyBorder="1" applyAlignment="1">
      <alignment horizontal="center" vertical="center" wrapText="1"/>
    </xf>
    <xf numFmtId="3" fontId="16" fillId="2" borderId="27" xfId="10" applyNumberFormat="1" applyFont="1" applyFill="1" applyBorder="1" applyAlignment="1">
      <alignment horizontal="center" vertical="center" wrapText="1"/>
    </xf>
    <xf numFmtId="3" fontId="16" fillId="10" borderId="67" xfId="10" applyNumberFormat="1" applyFont="1" applyFill="1" applyBorder="1" applyAlignment="1">
      <alignment horizontal="center" vertical="center"/>
    </xf>
    <xf numFmtId="3" fontId="16" fillId="10" borderId="308" xfId="10" applyNumberFormat="1" applyFont="1" applyFill="1" applyBorder="1" applyAlignment="1">
      <alignment horizontal="center" vertical="center"/>
    </xf>
    <xf numFmtId="0" fontId="1" fillId="3" borderId="83" xfId="0" applyFont="1" applyFill="1" applyBorder="1" applyAlignment="1">
      <alignment horizontal="center" vertical="center" wrapText="1"/>
    </xf>
    <xf numFmtId="0" fontId="1" fillId="3" borderId="82" xfId="0" applyFont="1" applyFill="1" applyBorder="1" applyAlignment="1">
      <alignment horizontal="center" vertical="center" wrapText="1"/>
    </xf>
    <xf numFmtId="0" fontId="1" fillId="3" borderId="69" xfId="0" applyFont="1" applyFill="1" applyBorder="1" applyAlignment="1">
      <alignment horizontal="center" vertical="center" wrapText="1"/>
    </xf>
    <xf numFmtId="0" fontId="1" fillId="3" borderId="68" xfId="0" applyFont="1" applyFill="1" applyBorder="1" applyAlignment="1">
      <alignment horizontal="center" vertical="center" wrapText="1"/>
    </xf>
    <xf numFmtId="0" fontId="46" fillId="2" borderId="0" xfId="0" quotePrefix="1" applyFont="1" applyFill="1" applyAlignment="1">
      <alignment horizontal="left" vertical="top" wrapText="1"/>
    </xf>
    <xf numFmtId="0" fontId="48" fillId="2" borderId="29" xfId="0" applyFont="1" applyFill="1" applyBorder="1" applyAlignment="1">
      <alignment horizontal="center" vertical="center" wrapText="1"/>
    </xf>
    <xf numFmtId="0" fontId="48" fillId="2" borderId="27" xfId="0" applyFont="1" applyFill="1" applyBorder="1" applyAlignment="1">
      <alignment horizontal="center" vertical="center" wrapText="1"/>
    </xf>
    <xf numFmtId="0" fontId="11" fillId="0" borderId="49" xfId="0" quotePrefix="1"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49" xfId="0" applyFont="1" applyFill="1" applyBorder="1" applyAlignment="1">
      <alignment horizontal="left" vertical="top" wrapText="1"/>
    </xf>
    <xf numFmtId="0" fontId="32" fillId="2" borderId="49" xfId="0" applyFont="1" applyFill="1" applyBorder="1" applyAlignment="1">
      <alignment horizontal="left" vertical="top" wrapText="1"/>
    </xf>
    <xf numFmtId="0" fontId="32" fillId="2" borderId="5" xfId="0" applyFont="1" applyFill="1" applyBorder="1" applyAlignment="1">
      <alignment horizontal="left" vertical="top" wrapText="1"/>
    </xf>
    <xf numFmtId="0" fontId="11" fillId="2" borderId="49" xfId="0" applyFont="1" applyFill="1" applyBorder="1" applyAlignment="1">
      <alignment horizontal="left" vertical="top" wrapText="1"/>
    </xf>
    <xf numFmtId="0" fontId="11" fillId="2" borderId="5" xfId="0" applyFont="1" applyFill="1" applyBorder="1" applyAlignment="1">
      <alignment horizontal="left" vertical="top" wrapText="1"/>
    </xf>
    <xf numFmtId="0" fontId="16" fillId="2" borderId="0" xfId="0" applyFont="1" applyFill="1" applyAlignment="1">
      <alignment horizontal="center" vertical="top"/>
    </xf>
    <xf numFmtId="0" fontId="16" fillId="2" borderId="75" xfId="0" applyFont="1" applyFill="1" applyBorder="1" applyAlignment="1">
      <alignment horizontal="center" vertical="top"/>
    </xf>
    <xf numFmtId="0" fontId="15" fillId="2" borderId="5" xfId="0" applyFont="1" applyFill="1" applyBorder="1" applyAlignment="1">
      <alignment horizontal="center" vertical="top" wrapText="1"/>
    </xf>
    <xf numFmtId="0" fontId="15" fillId="2" borderId="46" xfId="0" applyFont="1" applyFill="1" applyBorder="1" applyAlignment="1">
      <alignment horizontal="center" vertical="top" wrapText="1"/>
    </xf>
    <xf numFmtId="0" fontId="11" fillId="2" borderId="49" xfId="0" applyFont="1" applyFill="1" applyBorder="1" applyAlignment="1">
      <alignment horizontal="left" vertical="top"/>
    </xf>
    <xf numFmtId="0" fontId="11" fillId="2" borderId="5" xfId="0" applyFont="1" applyFill="1" applyBorder="1" applyAlignment="1">
      <alignment horizontal="center" vertical="top" wrapText="1"/>
    </xf>
    <xf numFmtId="0" fontId="11" fillId="2" borderId="5" xfId="0" applyFont="1" applyFill="1" applyBorder="1" applyAlignment="1">
      <alignment horizontal="left" vertical="top"/>
    </xf>
    <xf numFmtId="0" fontId="15" fillId="2" borderId="49" xfId="0" applyFont="1" applyFill="1" applyBorder="1" applyAlignment="1">
      <alignment horizontal="left" vertical="top" wrapText="1"/>
    </xf>
    <xf numFmtId="0" fontId="11" fillId="2" borderId="76" xfId="0" applyFont="1" applyFill="1" applyBorder="1" applyAlignment="1">
      <alignment horizontal="left" vertical="top" wrapText="1"/>
    </xf>
    <xf numFmtId="0" fontId="11" fillId="2" borderId="11" xfId="0" applyFont="1" applyFill="1" applyBorder="1" applyAlignment="1">
      <alignment horizontal="left" vertical="top" wrapText="1"/>
    </xf>
    <xf numFmtId="0" fontId="15" fillId="2" borderId="76" xfId="0" applyFont="1" applyFill="1" applyBorder="1" applyAlignment="1">
      <alignment horizontal="left" vertical="top" wrapText="1"/>
    </xf>
    <xf numFmtId="0" fontId="15" fillId="2" borderId="11" xfId="0" applyFont="1" applyFill="1" applyBorder="1" applyAlignment="1">
      <alignment horizontal="left" vertical="top" wrapText="1"/>
    </xf>
    <xf numFmtId="0" fontId="59" fillId="2" borderId="0" xfId="0" applyFont="1" applyFill="1" applyAlignment="1">
      <alignment horizontal="left" wrapText="1"/>
    </xf>
    <xf numFmtId="169" fontId="32" fillId="2" borderId="26" xfId="0" applyNumberFormat="1" applyFont="1" applyFill="1" applyBorder="1" applyAlignment="1">
      <alignment horizontal="center" vertical="center"/>
    </xf>
    <xf numFmtId="169" fontId="32" fillId="2" borderId="25" xfId="0" applyNumberFormat="1" applyFont="1" applyFill="1" applyBorder="1" applyAlignment="1">
      <alignment horizontal="center" vertical="center"/>
    </xf>
    <xf numFmtId="169" fontId="32" fillId="2" borderId="18" xfId="0" applyNumberFormat="1" applyFont="1" applyFill="1" applyBorder="1" applyAlignment="1">
      <alignment horizontal="center" vertical="center"/>
    </xf>
    <xf numFmtId="169" fontId="32" fillId="2" borderId="21" xfId="0" applyNumberFormat="1" applyFont="1" applyFill="1" applyBorder="1" applyAlignment="1">
      <alignment horizontal="center" vertical="center"/>
    </xf>
    <xf numFmtId="169" fontId="32" fillId="2" borderId="19" xfId="0" applyNumberFormat="1" applyFont="1" applyFill="1" applyBorder="1" applyAlignment="1">
      <alignment horizontal="center" vertical="center"/>
    </xf>
    <xf numFmtId="169" fontId="32" fillId="2" borderId="22" xfId="0" applyNumberFormat="1" applyFont="1" applyFill="1" applyBorder="1" applyAlignment="1">
      <alignment horizontal="center" vertical="center"/>
    </xf>
    <xf numFmtId="0" fontId="16" fillId="3" borderId="0" xfId="0" applyFont="1" applyFill="1" applyAlignment="1">
      <alignment horizontal="center" vertical="center" wrapText="1"/>
    </xf>
    <xf numFmtId="0" fontId="11" fillId="2"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6" fillId="2" borderId="253" xfId="0" applyFont="1" applyFill="1" applyBorder="1" applyAlignment="1">
      <alignment horizontal="left" vertical="top" wrapText="1"/>
    </xf>
    <xf numFmtId="0" fontId="16" fillId="2" borderId="254" xfId="0" applyFont="1" applyFill="1" applyBorder="1" applyAlignment="1">
      <alignment horizontal="left" vertical="top" wrapText="1"/>
    </xf>
    <xf numFmtId="169" fontId="32" fillId="2" borderId="149" xfId="0" applyNumberFormat="1" applyFont="1" applyFill="1" applyBorder="1" applyAlignment="1">
      <alignment horizontal="center" vertical="center"/>
    </xf>
    <xf numFmtId="169" fontId="32" fillId="2" borderId="224" xfId="0" applyNumberFormat="1" applyFont="1" applyFill="1" applyBorder="1" applyAlignment="1">
      <alignment horizontal="center" vertical="center"/>
    </xf>
    <xf numFmtId="169" fontId="32" fillId="2" borderId="4" xfId="0" applyNumberFormat="1" applyFont="1" applyFill="1" applyBorder="1" applyAlignment="1">
      <alignment horizontal="center" vertical="center"/>
    </xf>
    <xf numFmtId="169" fontId="32" fillId="2" borderId="1" xfId="0" applyNumberFormat="1" applyFont="1" applyFill="1" applyBorder="1" applyAlignment="1">
      <alignment horizontal="center" vertical="center"/>
    </xf>
    <xf numFmtId="169" fontId="34" fillId="3" borderId="73" xfId="0" applyNumberFormat="1" applyFont="1" applyFill="1" applyBorder="1" applyAlignment="1">
      <alignment horizontal="center" vertical="center" wrapText="1"/>
    </xf>
    <xf numFmtId="0" fontId="34" fillId="3" borderId="71"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62" fillId="4" borderId="225" xfId="0" applyFont="1" applyFill="1" applyBorder="1" applyAlignment="1">
      <alignment horizontal="left" vertical="center" wrapText="1"/>
    </xf>
    <xf numFmtId="0" fontId="62" fillId="4" borderId="226" xfId="0" applyFont="1" applyFill="1" applyBorder="1" applyAlignment="1">
      <alignment horizontal="left" vertical="center" wrapText="1"/>
    </xf>
    <xf numFmtId="0" fontId="62" fillId="4" borderId="22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28" xfId="0" applyFont="1" applyFill="1" applyBorder="1" applyAlignment="1">
      <alignment horizontal="center" vertical="center" wrapText="1"/>
    </xf>
    <xf numFmtId="0" fontId="16" fillId="3" borderId="66" xfId="0" applyFont="1" applyFill="1" applyBorder="1" applyAlignment="1">
      <alignment horizontal="center" vertical="center" wrapText="1"/>
    </xf>
    <xf numFmtId="0" fontId="16" fillId="3" borderId="229" xfId="0" applyFont="1" applyFill="1" applyBorder="1" applyAlignment="1">
      <alignment horizontal="center" vertical="center" wrapText="1"/>
    </xf>
    <xf numFmtId="0" fontId="17" fillId="3" borderId="9" xfId="0" applyFont="1" applyFill="1" applyBorder="1" applyAlignment="1">
      <alignment horizontal="left" wrapText="1"/>
    </xf>
    <xf numFmtId="0" fontId="17" fillId="3" borderId="7" xfId="0" applyFont="1" applyFill="1" applyBorder="1" applyAlignment="1">
      <alignment horizontal="left" wrapText="1"/>
    </xf>
    <xf numFmtId="0" fontId="16" fillId="3" borderId="53" xfId="0" applyFont="1" applyFill="1" applyBorder="1" applyAlignment="1">
      <alignment horizontal="center" vertical="center" wrapText="1"/>
    </xf>
    <xf numFmtId="0" fontId="16" fillId="3" borderId="76"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64" fillId="0" borderId="0" xfId="0" applyFont="1" applyAlignment="1">
      <alignment horizontal="left" vertical="center" wrapText="1"/>
    </xf>
    <xf numFmtId="0" fontId="32" fillId="0" borderId="0" xfId="0" applyFont="1" applyAlignment="1">
      <alignment horizontal="left" vertical="center" wrapText="1" indent="1"/>
    </xf>
    <xf numFmtId="0" fontId="11" fillId="0" borderId="0" xfId="0" applyFont="1" applyAlignment="1">
      <alignment horizontal="left" vertical="center"/>
    </xf>
    <xf numFmtId="0" fontId="11" fillId="0" borderId="0" xfId="0" applyFont="1" applyAlignment="1">
      <alignment horizontal="left" vertical="center" wrapText="1"/>
    </xf>
    <xf numFmtId="0" fontId="16" fillId="3" borderId="79" xfId="0" applyFont="1" applyFill="1" applyBorder="1" applyAlignment="1">
      <alignment horizontal="center" vertical="center" wrapText="1"/>
    </xf>
    <xf numFmtId="0" fontId="16" fillId="3" borderId="78" xfId="0" applyFont="1" applyFill="1" applyBorder="1" applyAlignment="1">
      <alignment horizontal="center" vertical="center" wrapText="1"/>
    </xf>
    <xf numFmtId="0" fontId="16" fillId="3" borderId="230"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44" fillId="0" borderId="0" xfId="3" applyFont="1" applyAlignment="1">
      <alignment horizontal="left" vertical="top" wrapText="1"/>
    </xf>
    <xf numFmtId="0" fontId="69" fillId="3" borderId="15" xfId="0" applyFont="1" applyFill="1" applyBorder="1" applyAlignment="1">
      <alignment horizontal="center" vertical="center" wrapText="1"/>
    </xf>
    <xf numFmtId="0" fontId="69" fillId="3" borderId="59" xfId="0" applyFont="1" applyFill="1" applyBorder="1" applyAlignment="1">
      <alignment horizontal="center" vertical="center" wrapText="1"/>
    </xf>
    <xf numFmtId="0" fontId="69" fillId="3" borderId="3" xfId="0" applyFont="1" applyFill="1" applyBorder="1" applyAlignment="1">
      <alignment horizontal="center" vertical="center" wrapText="1"/>
    </xf>
    <xf numFmtId="0" fontId="69" fillId="3" borderId="212" xfId="0" applyFont="1" applyFill="1" applyBorder="1" applyAlignment="1">
      <alignment horizontal="center" vertical="center" wrapText="1"/>
    </xf>
    <xf numFmtId="0" fontId="16" fillId="3" borderId="9"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44" fillId="2" borderId="0" xfId="12" applyFont="1" applyFill="1" applyAlignment="1">
      <alignment horizontal="left" vertical="top"/>
    </xf>
    <xf numFmtId="0" fontId="64" fillId="0" borderId="4" xfId="0" applyFont="1" applyBorder="1" applyAlignment="1">
      <alignment horizontal="center" vertical="center" wrapText="1"/>
    </xf>
    <xf numFmtId="0" fontId="44" fillId="2" borderId="72" xfId="12" applyFont="1" applyFill="1" applyBorder="1" applyAlignment="1">
      <alignment horizontal="left" vertical="top"/>
    </xf>
    <xf numFmtId="0" fontId="67" fillId="2" borderId="0" xfId="0" applyFont="1" applyFill="1" applyAlignment="1">
      <alignment horizontal="left" vertical="center" wrapText="1"/>
    </xf>
    <xf numFmtId="0" fontId="72" fillId="2" borderId="0" xfId="0" applyFont="1" applyFill="1" applyAlignment="1">
      <alignment horizontal="left" vertical="center" wrapText="1"/>
    </xf>
    <xf numFmtId="0" fontId="15" fillId="2" borderId="0" xfId="14" applyFont="1" applyFill="1" applyAlignment="1">
      <alignment horizontal="left" wrapText="1"/>
    </xf>
    <xf numFmtId="0" fontId="41" fillId="2" borderId="0" xfId="14" quotePrefix="1" applyFont="1" applyFill="1" applyAlignment="1">
      <alignment horizontal="left" vertical="center" wrapText="1"/>
    </xf>
    <xf numFmtId="0" fontId="17" fillId="3" borderId="58" xfId="0" applyFont="1" applyFill="1" applyBorder="1" applyAlignment="1">
      <alignment horizontal="left" vertical="center" wrapText="1"/>
    </xf>
    <xf numFmtId="0" fontId="41" fillId="2" borderId="0" xfId="14" applyFont="1" applyFill="1" applyAlignment="1">
      <alignment horizontal="left"/>
    </xf>
    <xf numFmtId="0" fontId="16" fillId="6" borderId="53" xfId="0" applyFont="1" applyFill="1" applyBorder="1" applyAlignment="1">
      <alignment vertical="center" wrapText="1"/>
    </xf>
    <xf numFmtId="0" fontId="16" fillId="6" borderId="28" xfId="0" applyFont="1" applyFill="1" applyBorder="1" applyAlignment="1">
      <alignment vertical="center" wrapText="1"/>
    </xf>
    <xf numFmtId="0" fontId="16" fillId="6" borderId="50" xfId="0" applyFont="1" applyFill="1" applyBorder="1" applyAlignment="1">
      <alignment vertical="center" wrapText="1"/>
    </xf>
    <xf numFmtId="0" fontId="16" fillId="3" borderId="231" xfId="0" applyFont="1" applyFill="1" applyBorder="1" applyAlignment="1">
      <alignment horizontal="center" vertical="center" wrapText="1"/>
    </xf>
    <xf numFmtId="0" fontId="16" fillId="3" borderId="232" xfId="0" applyFont="1" applyFill="1" applyBorder="1" applyAlignment="1">
      <alignment horizontal="center" vertical="center" wrapText="1"/>
    </xf>
    <xf numFmtId="0" fontId="69" fillId="3" borderId="29" xfId="0" applyFont="1" applyFill="1" applyBorder="1" applyAlignment="1">
      <alignment horizontal="center" vertical="center" wrapText="1"/>
    </xf>
    <xf numFmtId="0" fontId="69" fillId="3" borderId="28" xfId="0" applyFont="1" applyFill="1" applyBorder="1" applyAlignment="1">
      <alignment horizontal="center" vertical="center" wrapText="1"/>
    </xf>
    <xf numFmtId="0" fontId="69" fillId="3" borderId="6" xfId="0" applyFont="1" applyFill="1" applyBorder="1" applyAlignment="1">
      <alignment horizontal="center" vertical="center" wrapText="1"/>
    </xf>
    <xf numFmtId="0" fontId="69" fillId="3" borderId="5" xfId="0" applyFont="1" applyFill="1" applyBorder="1" applyAlignment="1">
      <alignment horizontal="center" vertical="center" wrapText="1"/>
    </xf>
    <xf numFmtId="0" fontId="17" fillId="6" borderId="15" xfId="0" applyFont="1" applyFill="1" applyBorder="1" applyAlignment="1">
      <alignment horizontal="center" vertical="center"/>
    </xf>
    <xf numFmtId="0" fontId="17" fillId="6" borderId="14" xfId="0" applyFont="1" applyFill="1" applyBorder="1" applyAlignment="1">
      <alignment horizontal="center" vertical="center"/>
    </xf>
    <xf numFmtId="0" fontId="16" fillId="3" borderId="1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7" fillId="6" borderId="29" xfId="0" applyFont="1" applyFill="1" applyBorder="1" applyAlignment="1">
      <alignment horizontal="center" vertical="center"/>
    </xf>
    <xf numFmtId="0" fontId="17" fillId="6" borderId="28" xfId="0" applyFont="1" applyFill="1" applyBorder="1" applyAlignment="1">
      <alignment horizontal="center" vertical="center"/>
    </xf>
    <xf numFmtId="0" fontId="69" fillId="3" borderId="14" xfId="0" applyFont="1" applyFill="1" applyBorder="1" applyAlignment="1">
      <alignment horizontal="center" vertical="center" wrapText="1"/>
    </xf>
    <xf numFmtId="0" fontId="69" fillId="3" borderId="12" xfId="0" applyFont="1" applyFill="1" applyBorder="1" applyAlignment="1">
      <alignment horizontal="center" vertical="center" wrapText="1"/>
    </xf>
    <xf numFmtId="0" fontId="69" fillId="3" borderId="11"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15" fillId="2" borderId="0" xfId="0" applyFont="1" applyFill="1" applyAlignment="1">
      <alignment horizontal="left" vertical="top" wrapText="1"/>
    </xf>
    <xf numFmtId="0" fontId="36" fillId="4" borderId="34" xfId="0" applyFont="1" applyFill="1" applyBorder="1" applyAlignment="1">
      <alignment horizontal="left" vertical="top" wrapText="1"/>
    </xf>
    <xf numFmtId="0" fontId="36" fillId="4" borderId="33" xfId="0" applyFont="1" applyFill="1" applyBorder="1" applyAlignment="1">
      <alignment horizontal="left" vertical="top" wrapText="1"/>
    </xf>
    <xf numFmtId="0" fontId="36" fillId="4" borderId="32" xfId="0" applyFont="1" applyFill="1" applyBorder="1" applyAlignment="1">
      <alignment horizontal="left" vertical="top" wrapText="1"/>
    </xf>
    <xf numFmtId="0" fontId="59" fillId="2" borderId="0" xfId="0" quotePrefix="1" applyFont="1" applyFill="1" applyAlignment="1">
      <alignment horizontal="left" vertical="top" wrapText="1"/>
    </xf>
    <xf numFmtId="0" fontId="16" fillId="6" borderId="233" xfId="0" applyFont="1" applyFill="1" applyBorder="1" applyAlignment="1">
      <alignment horizontal="center" vertical="center" wrapText="1"/>
    </xf>
    <xf numFmtId="0" fontId="16" fillId="6" borderId="13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39" xfId="0" applyFont="1" applyFill="1" applyBorder="1" applyAlignment="1">
      <alignment horizontal="center" vertical="center" wrapText="1"/>
    </xf>
    <xf numFmtId="0" fontId="16" fillId="3" borderId="234" xfId="0" applyFont="1" applyFill="1" applyBorder="1" applyAlignment="1">
      <alignment horizontal="center" vertical="center" wrapText="1"/>
    </xf>
    <xf numFmtId="0" fontId="16" fillId="3" borderId="235" xfId="0" applyFont="1" applyFill="1" applyBorder="1" applyAlignment="1">
      <alignment horizontal="center" vertical="center" wrapText="1"/>
    </xf>
    <xf numFmtId="0" fontId="1" fillId="3" borderId="236" xfId="0" applyFont="1" applyFill="1" applyBorder="1" applyAlignment="1">
      <alignment horizontal="center" vertical="center" wrapText="1"/>
    </xf>
    <xf numFmtId="0" fontId="1" fillId="3" borderId="237" xfId="0" applyFont="1" applyFill="1" applyBorder="1" applyAlignment="1">
      <alignment horizontal="center" vertical="center" wrapText="1"/>
    </xf>
    <xf numFmtId="0" fontId="1" fillId="3" borderId="13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38" xfId="0" applyFont="1" applyFill="1" applyBorder="1" applyAlignment="1">
      <alignment horizontal="center" vertical="center" wrapText="1"/>
    </xf>
    <xf numFmtId="0" fontId="1" fillId="3" borderId="235" xfId="0" applyFont="1" applyFill="1" applyBorder="1" applyAlignment="1">
      <alignment horizontal="center" vertical="center" wrapText="1"/>
    </xf>
    <xf numFmtId="0" fontId="59" fillId="2" borderId="0" xfId="0" applyFont="1" applyFill="1" applyAlignment="1">
      <alignment horizontal="left" vertical="top" wrapText="1"/>
    </xf>
    <xf numFmtId="0" fontId="32" fillId="0" borderId="0" xfId="0" applyFont="1" applyAlignment="1">
      <alignment horizontal="left" vertical="center" wrapText="1"/>
    </xf>
    <xf numFmtId="0" fontId="44" fillId="2" borderId="0" xfId="0" applyFont="1" applyFill="1" applyAlignment="1">
      <alignment horizontal="left" vertical="top" wrapText="1"/>
    </xf>
    <xf numFmtId="0" fontId="11" fillId="2" borderId="0" xfId="0" applyFont="1" applyFill="1" applyAlignment="1">
      <alignment horizontal="center" wrapText="1"/>
    </xf>
    <xf numFmtId="0" fontId="44" fillId="2" borderId="0" xfId="0" applyFont="1" applyFill="1" applyAlignment="1">
      <alignment horizontal="left" wrapText="1"/>
    </xf>
    <xf numFmtId="0" fontId="34" fillId="3" borderId="9" xfId="0" applyFont="1" applyFill="1" applyBorder="1" applyAlignment="1">
      <alignment horizontal="center" vertical="center"/>
    </xf>
    <xf numFmtId="0" fontId="34" fillId="3" borderId="8"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2" xfId="0" applyFont="1" applyFill="1" applyBorder="1" applyAlignment="1">
      <alignment horizontal="center" vertical="center"/>
    </xf>
    <xf numFmtId="0" fontId="16" fillId="6" borderId="29" xfId="0" applyFont="1" applyFill="1" applyBorder="1" applyAlignment="1">
      <alignment horizontal="center" vertical="center"/>
    </xf>
    <xf numFmtId="0" fontId="16" fillId="6" borderId="28"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9" xfId="0" applyFont="1" applyFill="1" applyBorder="1" applyAlignment="1">
      <alignment horizontal="center" vertical="center"/>
    </xf>
    <xf numFmtId="0" fontId="16" fillId="6" borderId="8" xfId="0" applyFont="1" applyFill="1" applyBorder="1" applyAlignment="1">
      <alignment horizontal="center" vertical="center"/>
    </xf>
    <xf numFmtId="0" fontId="44" fillId="0" borderId="0" xfId="0" applyFont="1" applyAlignment="1">
      <alignment horizontal="left" vertical="top"/>
    </xf>
    <xf numFmtId="0" fontId="16" fillId="3" borderId="178" xfId="0" applyFont="1" applyFill="1" applyBorder="1" applyAlignment="1">
      <alignment horizontal="center" vertical="center" wrapText="1"/>
    </xf>
    <xf numFmtId="0" fontId="16" fillId="3" borderId="152" xfId="0" applyFont="1" applyFill="1" applyBorder="1" applyAlignment="1">
      <alignment horizontal="center" vertical="center" wrapText="1"/>
    </xf>
    <xf numFmtId="0" fontId="36" fillId="4" borderId="67" xfId="0" applyFont="1" applyFill="1" applyBorder="1" applyAlignment="1">
      <alignment horizontal="left" vertical="top" wrapText="1"/>
    </xf>
    <xf numFmtId="0" fontId="36" fillId="4" borderId="66" xfId="0" applyFont="1" applyFill="1" applyBorder="1" applyAlignment="1">
      <alignment horizontal="left" vertical="top" wrapText="1"/>
    </xf>
    <xf numFmtId="0" fontId="36" fillId="4" borderId="65" xfId="0" applyFont="1" applyFill="1" applyBorder="1" applyAlignment="1">
      <alignment horizontal="left" vertical="top" wrapText="1"/>
    </xf>
    <xf numFmtId="0" fontId="34" fillId="3" borderId="239" xfId="0" applyFont="1" applyFill="1" applyBorder="1" applyAlignment="1">
      <alignment horizontal="center" vertical="center" wrapText="1"/>
    </xf>
    <xf numFmtId="0" fontId="34" fillId="3" borderId="240" xfId="0" applyFont="1" applyFill="1" applyBorder="1" applyAlignment="1">
      <alignment horizontal="center" vertical="center" wrapText="1"/>
    </xf>
    <xf numFmtId="0" fontId="34" fillId="3" borderId="49"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16" fillId="3" borderId="210" xfId="0" applyFont="1" applyFill="1" applyBorder="1" applyAlignment="1">
      <alignment horizontal="center" vertical="center" wrapText="1"/>
    </xf>
    <xf numFmtId="9" fontId="16" fillId="3" borderId="72" xfId="0" applyNumberFormat="1" applyFont="1" applyFill="1" applyBorder="1" applyAlignment="1">
      <alignment horizontal="center" vertical="center" wrapText="1"/>
    </xf>
    <xf numFmtId="9" fontId="16" fillId="3" borderId="0" xfId="0" applyNumberFormat="1" applyFont="1" applyFill="1" applyBorder="1" applyAlignment="1">
      <alignment horizontal="center" vertical="center" wrapText="1"/>
    </xf>
    <xf numFmtId="9" fontId="16" fillId="3" borderId="21" xfId="0" applyNumberFormat="1"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212" xfId="0" applyFont="1" applyFill="1" applyBorder="1" applyAlignment="1">
      <alignment horizontal="center" vertical="center" wrapText="1"/>
    </xf>
    <xf numFmtId="0" fontId="79" fillId="3" borderId="209" xfId="0" applyFont="1" applyFill="1" applyBorder="1" applyAlignment="1">
      <alignment horizontal="center" vertical="center" wrapText="1"/>
    </xf>
    <xf numFmtId="0" fontId="79" fillId="3" borderId="49" xfId="0" applyFont="1" applyFill="1" applyBorder="1" applyAlignment="1">
      <alignment horizontal="center" vertical="center" wrapText="1"/>
    </xf>
    <xf numFmtId="0" fontId="79" fillId="3" borderId="105" xfId="0" applyFont="1" applyFill="1" applyBorder="1" applyAlignment="1">
      <alignment horizontal="center" vertical="center" wrapText="1"/>
    </xf>
    <xf numFmtId="9" fontId="16" fillId="3" borderId="28" xfId="0" applyNumberFormat="1" applyFont="1" applyFill="1" applyBorder="1" applyAlignment="1">
      <alignment horizontal="center" vertical="center" wrapText="1"/>
    </xf>
    <xf numFmtId="9" fontId="16" fillId="3" borderId="5" xfId="0" applyNumberFormat="1" applyFont="1" applyFill="1" applyBorder="1" applyAlignment="1">
      <alignment horizontal="center" vertical="center" wrapText="1"/>
    </xf>
    <xf numFmtId="9" fontId="16" fillId="3" borderId="2" xfId="0" applyNumberFormat="1" applyFont="1" applyFill="1" applyBorder="1" applyAlignment="1">
      <alignment horizontal="center" vertical="center" wrapText="1"/>
    </xf>
    <xf numFmtId="0" fontId="16" fillId="6" borderId="306" xfId="0" applyFont="1" applyFill="1" applyBorder="1" applyAlignment="1">
      <alignment horizontal="center" vertical="center" wrapText="1"/>
    </xf>
    <xf numFmtId="0" fontId="16" fillId="6" borderId="307" xfId="0" applyFont="1" applyFill="1" applyBorder="1" applyAlignment="1">
      <alignment horizontal="center" vertical="center" wrapText="1"/>
    </xf>
    <xf numFmtId="0" fontId="112" fillId="0" borderId="289" xfId="25" applyFont="1" applyBorder="1" applyAlignment="1">
      <alignment horizontal="center" vertical="center" wrapText="1"/>
    </xf>
    <xf numFmtId="0" fontId="83" fillId="2" borderId="0" xfId="25" applyFont="1" applyFill="1" applyAlignment="1">
      <alignment vertical="center" wrapText="1"/>
    </xf>
    <xf numFmtId="0" fontId="0" fillId="2" borderId="0" xfId="0" applyFill="1" applyAlignment="1">
      <alignment horizontal="center"/>
    </xf>
    <xf numFmtId="0" fontId="36" fillId="4" borderId="289" xfId="0" applyFont="1" applyFill="1" applyBorder="1" applyAlignment="1">
      <alignment horizontal="left" vertical="center"/>
    </xf>
    <xf numFmtId="0" fontId="72" fillId="0" borderId="289" xfId="25" applyFont="1" applyBorder="1" applyAlignment="1">
      <alignment horizontal="center" vertical="center" wrapText="1"/>
    </xf>
    <xf numFmtId="0" fontId="83" fillId="0" borderId="0" xfId="25" applyFont="1" applyAlignment="1">
      <alignment vertical="center" wrapText="1"/>
    </xf>
    <xf numFmtId="0" fontId="22" fillId="2" borderId="278" xfId="0" applyFont="1" applyFill="1" applyBorder="1" applyAlignment="1">
      <alignment horizontal="center" vertical="center"/>
    </xf>
    <xf numFmtId="0" fontId="22" fillId="2" borderId="264" xfId="0" applyFont="1" applyFill="1" applyBorder="1" applyAlignment="1">
      <alignment horizontal="center" vertical="center"/>
    </xf>
    <xf numFmtId="0" fontId="22" fillId="2" borderId="279" xfId="0" applyFont="1" applyFill="1" applyBorder="1" applyAlignment="1">
      <alignment horizontal="center" vertical="center"/>
    </xf>
    <xf numFmtId="0" fontId="16" fillId="9" borderId="289" xfId="0" applyFont="1" applyFill="1" applyBorder="1" applyAlignment="1">
      <alignment horizontal="center" vertical="center" wrapText="1"/>
    </xf>
    <xf numFmtId="0" fontId="16" fillId="9" borderId="289" xfId="0" applyFont="1" applyFill="1" applyBorder="1" applyAlignment="1">
      <alignment horizontal="center" vertical="center"/>
    </xf>
    <xf numFmtId="0" fontId="17" fillId="6" borderId="222" xfId="0" applyFont="1" applyFill="1" applyBorder="1" applyAlignment="1">
      <alignment horizontal="center" vertical="center"/>
    </xf>
    <xf numFmtId="0" fontId="17" fillId="6" borderId="166" xfId="0" applyFont="1" applyFill="1" applyBorder="1" applyAlignment="1">
      <alignment horizontal="center" vertical="center"/>
    </xf>
    <xf numFmtId="0" fontId="32" fillId="2" borderId="182" xfId="0" applyFont="1" applyFill="1" applyBorder="1" applyAlignment="1">
      <alignment horizontal="left" vertical="top" wrapText="1"/>
    </xf>
    <xf numFmtId="0" fontId="32" fillId="2" borderId="185" xfId="0" applyFont="1" applyFill="1" applyBorder="1" applyAlignment="1">
      <alignment horizontal="left" vertical="top" wrapText="1"/>
    </xf>
    <xf numFmtId="0" fontId="34" fillId="3" borderId="173" xfId="0" applyFont="1" applyFill="1" applyBorder="1" applyAlignment="1">
      <alignment horizontal="center" vertical="center" wrapText="1"/>
    </xf>
    <xf numFmtId="0" fontId="34" fillId="3" borderId="241" xfId="0" applyFont="1" applyFill="1" applyBorder="1" applyAlignment="1">
      <alignment horizontal="center" vertical="center" wrapText="1"/>
    </xf>
    <xf numFmtId="0" fontId="16" fillId="3" borderId="172" xfId="0" applyFont="1" applyFill="1" applyBorder="1" applyAlignment="1">
      <alignment horizontal="center" vertical="center" wrapText="1"/>
    </xf>
    <xf numFmtId="0" fontId="16" fillId="3" borderId="168" xfId="0" applyFont="1" applyFill="1" applyBorder="1" applyAlignment="1">
      <alignment horizontal="center" vertical="center" wrapText="1"/>
    </xf>
    <xf numFmtId="0" fontId="15" fillId="2" borderId="182" xfId="0" applyFont="1" applyFill="1" applyBorder="1" applyAlignment="1">
      <alignment horizontal="left" vertical="top" wrapText="1"/>
    </xf>
    <xf numFmtId="0" fontId="59" fillId="2" borderId="0" xfId="0" applyFont="1" applyFill="1" applyAlignment="1">
      <alignment horizontal="left" vertical="top"/>
    </xf>
    <xf numFmtId="0" fontId="16" fillId="2" borderId="182" xfId="0" applyFont="1" applyFill="1" applyBorder="1" applyAlignment="1">
      <alignment horizontal="left" vertical="top" wrapText="1"/>
    </xf>
    <xf numFmtId="0" fontId="16" fillId="2" borderId="185" xfId="0" applyFont="1" applyFill="1" applyBorder="1" applyAlignment="1">
      <alignment horizontal="left" vertical="top" wrapText="1"/>
    </xf>
    <xf numFmtId="0" fontId="17" fillId="6" borderId="183" xfId="0" applyFont="1" applyFill="1" applyBorder="1" applyAlignment="1">
      <alignment horizontal="center" vertical="center"/>
    </xf>
    <xf numFmtId="0" fontId="34" fillId="3" borderId="242" xfId="0" applyFont="1" applyFill="1" applyBorder="1" applyAlignment="1">
      <alignment horizontal="center" vertical="center" wrapText="1"/>
    </xf>
    <xf numFmtId="0" fontId="34" fillId="3" borderId="243" xfId="0" applyFont="1" applyFill="1" applyBorder="1" applyAlignment="1">
      <alignment horizontal="center" vertical="center" wrapText="1"/>
    </xf>
    <xf numFmtId="0" fontId="16" fillId="3" borderId="72" xfId="0" applyFont="1" applyFill="1" applyBorder="1" applyAlignment="1">
      <alignment horizontal="center" vertical="center" wrapText="1"/>
    </xf>
    <xf numFmtId="0" fontId="59" fillId="2" borderId="0" xfId="0" applyFont="1" applyFill="1" applyAlignment="1">
      <alignment horizontal="left" vertical="center" wrapText="1"/>
    </xf>
    <xf numFmtId="0" fontId="82" fillId="3" borderId="244" xfId="0" applyFont="1" applyFill="1" applyBorder="1" applyAlignment="1">
      <alignment horizontal="center" vertical="center" wrapText="1"/>
    </xf>
    <xf numFmtId="0" fontId="82" fillId="3" borderId="245" xfId="0" applyFont="1" applyFill="1" applyBorder="1" applyAlignment="1">
      <alignment horizontal="center" vertical="center" wrapText="1"/>
    </xf>
    <xf numFmtId="0" fontId="1" fillId="3" borderId="239" xfId="0" applyFont="1" applyFill="1" applyBorder="1" applyAlignment="1">
      <alignment horizontal="center" vertical="center" wrapText="1"/>
    </xf>
    <xf numFmtId="0" fontId="1" fillId="3" borderId="240"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178" xfId="0" applyFont="1" applyFill="1" applyBorder="1" applyAlignment="1">
      <alignment horizontal="center" vertical="center" wrapText="1"/>
    </xf>
    <xf numFmtId="0" fontId="1" fillId="3" borderId="152" xfId="0" applyFont="1" applyFill="1" applyBorder="1" applyAlignment="1">
      <alignment horizontal="center" vertical="center" wrapText="1"/>
    </xf>
    <xf numFmtId="0" fontId="82" fillId="3" borderId="246" xfId="0" applyFont="1" applyFill="1" applyBorder="1" applyAlignment="1">
      <alignment horizontal="center" vertical="center" wrapText="1"/>
    </xf>
    <xf numFmtId="0" fontId="82" fillId="3" borderId="247" xfId="0" applyFont="1" applyFill="1" applyBorder="1" applyAlignment="1">
      <alignment horizontal="center" vertical="center" wrapText="1"/>
    </xf>
    <xf numFmtId="0" fontId="44" fillId="2" borderId="0" xfId="0" quotePrefix="1" applyFont="1" applyFill="1" applyAlignment="1">
      <alignment horizontal="left" vertical="center" wrapText="1"/>
    </xf>
    <xf numFmtId="0" fontId="59" fillId="2" borderId="0" xfId="0" applyFont="1" applyFill="1" applyAlignment="1" applyProtection="1">
      <alignment horizontal="left" vertical="center" wrapText="1" readingOrder="1"/>
      <protection locked="0"/>
    </xf>
    <xf numFmtId="0" fontId="85" fillId="10" borderId="108" xfId="0" applyFont="1" applyFill="1" applyBorder="1" applyAlignment="1">
      <alignment horizontal="right"/>
    </xf>
    <xf numFmtId="0" fontId="85" fillId="10" borderId="107" xfId="0" applyFont="1" applyFill="1" applyBorder="1" applyAlignment="1">
      <alignment horizontal="right"/>
    </xf>
    <xf numFmtId="0" fontId="85" fillId="10" borderId="107" xfId="0" applyFont="1" applyFill="1" applyBorder="1" applyAlignment="1">
      <alignment horizontal="left"/>
    </xf>
    <xf numFmtId="0" fontId="85" fillId="10" borderId="106" xfId="0" applyFont="1" applyFill="1" applyBorder="1" applyAlignment="1">
      <alignment horizontal="left"/>
    </xf>
    <xf numFmtId="0" fontId="16" fillId="3" borderId="28"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3" xfId="0" applyFont="1" applyFill="1" applyBorder="1" applyAlignment="1">
      <alignment horizontal="center"/>
    </xf>
    <xf numFmtId="0" fontId="16" fillId="3" borderId="2" xfId="0" applyFont="1" applyFill="1" applyBorder="1" applyAlignment="1">
      <alignment horizontal="center"/>
    </xf>
    <xf numFmtId="0" fontId="16" fillId="3" borderId="1" xfId="0" applyFont="1" applyFill="1" applyBorder="1" applyAlignment="1">
      <alignment horizontal="center"/>
    </xf>
    <xf numFmtId="0" fontId="16" fillId="10" borderId="28" xfId="0" applyFont="1" applyFill="1" applyBorder="1" applyAlignment="1">
      <alignment horizontal="center" vertical="center"/>
    </xf>
    <xf numFmtId="0" fontId="16" fillId="10" borderId="5" xfId="0" applyFont="1" applyFill="1" applyBorder="1" applyAlignment="1">
      <alignment horizontal="center" vertical="center"/>
    </xf>
    <xf numFmtId="0" fontId="16" fillId="3" borderId="108" xfId="0" applyFont="1" applyFill="1" applyBorder="1" applyAlignment="1">
      <alignment horizontal="center"/>
    </xf>
    <xf numFmtId="0" fontId="16" fillId="3" borderId="107" xfId="0" applyFont="1" applyFill="1" applyBorder="1" applyAlignment="1">
      <alignment horizontal="center"/>
    </xf>
    <xf numFmtId="0" fontId="16" fillId="3" borderId="106" xfId="0" applyFont="1" applyFill="1" applyBorder="1" applyAlignment="1">
      <alignment horizontal="center"/>
    </xf>
    <xf numFmtId="167" fontId="11" fillId="2" borderId="5" xfId="2" applyFont="1" applyFill="1" applyBorder="1" applyAlignment="1">
      <alignment horizontal="center"/>
    </xf>
    <xf numFmtId="0" fontId="16" fillId="5" borderId="28" xfId="0" applyFont="1" applyFill="1" applyBorder="1" applyAlignment="1">
      <alignment horizontal="center" vertical="center"/>
    </xf>
    <xf numFmtId="0" fontId="16" fillId="5" borderId="5" xfId="0" applyFont="1" applyFill="1" applyBorder="1" applyAlignment="1">
      <alignment horizontal="center" vertical="center"/>
    </xf>
    <xf numFmtId="0" fontId="16" fillId="3" borderId="33" xfId="0" applyFont="1" applyFill="1" applyBorder="1" applyAlignment="1">
      <alignment horizontal="center"/>
    </xf>
    <xf numFmtId="0" fontId="16" fillId="3" borderId="29" xfId="0" applyFont="1" applyFill="1" applyBorder="1" applyAlignment="1">
      <alignment horizontal="center" vertical="center"/>
    </xf>
    <xf numFmtId="0" fontId="15" fillId="3" borderId="6" xfId="0" applyFont="1" applyFill="1" applyBorder="1" applyAlignment="1">
      <alignment horizontal="center" vertical="center"/>
    </xf>
    <xf numFmtId="0" fontId="32" fillId="2" borderId="0" xfId="0" applyFont="1" applyFill="1" applyAlignment="1">
      <alignment horizontal="left" vertical="center" wrapText="1"/>
    </xf>
    <xf numFmtId="0" fontId="11" fillId="2" borderId="18" xfId="0" applyFont="1" applyFill="1" applyBorder="1" applyAlignment="1">
      <alignment horizontal="left" vertical="top"/>
    </xf>
    <xf numFmtId="167" fontId="11" fillId="2" borderId="2" xfId="2" applyFont="1" applyFill="1" applyBorder="1" applyAlignment="1">
      <alignment horizontal="center"/>
    </xf>
    <xf numFmtId="0" fontId="16" fillId="3" borderId="6" xfId="0" applyFont="1" applyFill="1" applyBorder="1" applyAlignment="1">
      <alignment horizontal="center" vertical="center"/>
    </xf>
    <xf numFmtId="167" fontId="11" fillId="2" borderId="5" xfId="2" applyFont="1" applyFill="1" applyBorder="1" applyAlignment="1"/>
    <xf numFmtId="0" fontId="16" fillId="6" borderId="74" xfId="0" applyFont="1" applyFill="1" applyBorder="1" applyAlignment="1">
      <alignment horizontal="center" vertical="center"/>
    </xf>
    <xf numFmtId="0" fontId="16" fillId="6" borderId="14" xfId="0" applyFont="1" applyFill="1" applyBorder="1" applyAlignment="1">
      <alignment horizontal="center" vertical="center"/>
    </xf>
    <xf numFmtId="0" fontId="16" fillId="3" borderId="75" xfId="0" applyFont="1" applyFill="1" applyBorder="1" applyAlignment="1">
      <alignment horizontal="center" vertical="center" wrapText="1"/>
    </xf>
    <xf numFmtId="0" fontId="16" fillId="6" borderId="53" xfId="0" applyFont="1" applyFill="1" applyBorder="1" applyAlignment="1">
      <alignment horizontal="center" vertical="center"/>
    </xf>
    <xf numFmtId="0" fontId="1" fillId="3" borderId="208" xfId="0" applyFont="1" applyFill="1" applyBorder="1" applyAlignment="1">
      <alignment horizontal="center" vertical="center" wrapText="1"/>
    </xf>
    <xf numFmtId="0" fontId="1" fillId="3" borderId="72"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21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6" fillId="3" borderId="54" xfId="0" applyFont="1" applyFill="1" applyBorder="1" applyAlignment="1">
      <alignment horizontal="center" vertical="center" wrapText="1"/>
    </xf>
    <xf numFmtId="0" fontId="49" fillId="3" borderId="16" xfId="0" applyFont="1" applyFill="1" applyBorder="1" applyAlignment="1">
      <alignment horizontal="center" vertical="center"/>
    </xf>
    <xf numFmtId="0" fontId="49" fillId="3" borderId="80"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1" xfId="0"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0" fontId="16" fillId="3" borderId="249" xfId="0" applyFont="1" applyFill="1" applyBorder="1" applyAlignment="1">
      <alignment horizontal="center" vertical="center" wrapText="1"/>
    </xf>
    <xf numFmtId="0" fontId="88" fillId="3" borderId="239" xfId="0" applyFont="1" applyFill="1" applyBorder="1" applyAlignment="1">
      <alignment horizontal="center" vertical="center" wrapText="1"/>
    </xf>
    <xf numFmtId="0" fontId="88" fillId="3" borderId="105" xfId="0" applyFont="1" applyFill="1" applyBorder="1" applyAlignment="1">
      <alignment horizontal="center" vertical="center" wrapText="1"/>
    </xf>
    <xf numFmtId="0" fontId="70" fillId="3" borderId="240"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0" fillId="3" borderId="248" xfId="0" applyFont="1" applyFill="1" applyBorder="1" applyAlignment="1">
      <alignment horizontal="center" vertical="center" wrapText="1"/>
    </xf>
    <xf numFmtId="0" fontId="70" fillId="3" borderId="212" xfId="0" applyFont="1" applyFill="1" applyBorder="1" applyAlignment="1">
      <alignment horizontal="center" vertical="center" wrapText="1"/>
    </xf>
    <xf numFmtId="0" fontId="1" fillId="3" borderId="222" xfId="0" applyFont="1" applyFill="1" applyBorder="1" applyAlignment="1">
      <alignment horizontal="center" vertical="center" wrapText="1"/>
    </xf>
    <xf numFmtId="0" fontId="1" fillId="3" borderId="181" xfId="0" applyFont="1" applyFill="1" applyBorder="1" applyAlignment="1">
      <alignment horizontal="center" vertical="center" wrapText="1"/>
    </xf>
    <xf numFmtId="0" fontId="16" fillId="3" borderId="166" xfId="0" applyFont="1" applyFill="1" applyBorder="1" applyAlignment="1">
      <alignment horizontal="center" vertical="center" wrapText="1"/>
    </xf>
    <xf numFmtId="0" fontId="16" fillId="3" borderId="180" xfId="0" applyFont="1" applyFill="1" applyBorder="1" applyAlignment="1">
      <alignment horizontal="center" vertical="center" wrapText="1"/>
    </xf>
    <xf numFmtId="0" fontId="46" fillId="2" borderId="0" xfId="0" applyFont="1" applyFill="1" applyAlignment="1">
      <alignment horizontal="left" vertical="top" wrapText="1"/>
    </xf>
    <xf numFmtId="0" fontId="34" fillId="3" borderId="73"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34" fillId="3" borderId="222" xfId="0" applyFont="1" applyFill="1" applyBorder="1" applyAlignment="1">
      <alignment horizontal="center" vertical="center" wrapText="1"/>
    </xf>
    <xf numFmtId="0" fontId="34" fillId="3" borderId="181" xfId="0" applyFont="1" applyFill="1" applyBorder="1" applyAlignment="1">
      <alignment horizontal="center" vertical="center" wrapText="1"/>
    </xf>
    <xf numFmtId="0" fontId="36" fillId="4" borderId="67" xfId="0" applyFont="1" applyFill="1" applyBorder="1" applyAlignment="1">
      <alignment horizontal="left" vertical="center" wrapText="1"/>
    </xf>
    <xf numFmtId="0" fontId="36" fillId="4" borderId="66" xfId="0" applyFont="1" applyFill="1" applyBorder="1" applyAlignment="1">
      <alignment horizontal="left" vertical="center" wrapText="1"/>
    </xf>
    <xf numFmtId="0" fontId="36" fillId="4" borderId="65" xfId="0" applyFont="1" applyFill="1" applyBorder="1" applyAlignment="1">
      <alignment horizontal="left" vertical="center" wrapText="1"/>
    </xf>
    <xf numFmtId="0" fontId="34" fillId="3" borderId="178" xfId="0" applyFont="1" applyFill="1" applyBorder="1" applyAlignment="1">
      <alignment horizontal="center" vertical="center" wrapText="1"/>
    </xf>
    <xf numFmtId="0" fontId="34" fillId="3" borderId="152" xfId="0" applyFont="1" applyFill="1" applyBorder="1" applyAlignment="1">
      <alignment horizontal="center" vertical="center" wrapText="1"/>
    </xf>
    <xf numFmtId="0" fontId="32" fillId="0" borderId="0" xfId="0" applyFont="1" applyAlignment="1">
      <alignment vertical="center" wrapText="1"/>
    </xf>
    <xf numFmtId="0" fontId="59" fillId="0" borderId="0" xfId="0" applyFont="1" applyFill="1" applyAlignment="1">
      <alignment horizontal="left" vertical="top" wrapText="1"/>
    </xf>
    <xf numFmtId="0" fontId="16" fillId="3" borderId="21"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0"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7" fillId="6" borderId="73" xfId="0" applyFont="1" applyFill="1" applyBorder="1" applyAlignment="1">
      <alignment horizontal="center" vertical="center"/>
    </xf>
    <xf numFmtId="0" fontId="17" fillId="6" borderId="72" xfId="0" applyFont="1" applyFill="1" applyBorder="1" applyAlignment="1">
      <alignment horizontal="center" vertical="center"/>
    </xf>
    <xf numFmtId="0" fontId="16" fillId="3" borderId="108" xfId="0" applyFont="1" applyFill="1" applyBorder="1" applyAlignment="1">
      <alignment horizontal="center" vertical="center" wrapText="1"/>
    </xf>
    <xf numFmtId="0" fontId="16" fillId="3" borderId="107" xfId="0" applyFont="1" applyFill="1" applyBorder="1" applyAlignment="1">
      <alignment horizontal="center" vertical="center" wrapText="1"/>
    </xf>
    <xf numFmtId="0" fontId="16" fillId="3" borderId="106" xfId="0" applyFont="1" applyFill="1" applyBorder="1" applyAlignment="1">
      <alignment horizontal="center" vertical="center" wrapText="1"/>
    </xf>
    <xf numFmtId="0" fontId="34" fillId="3" borderId="188" xfId="0" applyFont="1" applyFill="1" applyBorder="1" applyAlignment="1">
      <alignment horizontal="center" vertical="center" wrapText="1"/>
    </xf>
    <xf numFmtId="0" fontId="34" fillId="3" borderId="75" xfId="0" applyFont="1" applyFill="1" applyBorder="1" applyAlignment="1">
      <alignment horizontal="center" vertical="center" wrapText="1"/>
    </xf>
    <xf numFmtId="0" fontId="34" fillId="3" borderId="210" xfId="0" applyFont="1" applyFill="1" applyBorder="1" applyAlignment="1">
      <alignment horizontal="center" vertical="center" wrapText="1"/>
    </xf>
    <xf numFmtId="0" fontId="16" fillId="3" borderId="28" xfId="0" applyFont="1" applyFill="1" applyBorder="1" applyAlignment="1">
      <alignment horizontal="center" vertical="center" textRotation="90" wrapText="1"/>
    </xf>
    <xf numFmtId="0" fontId="16" fillId="3" borderId="5" xfId="0" applyFont="1" applyFill="1" applyBorder="1" applyAlignment="1">
      <alignment horizontal="center" vertical="center" textRotation="90" wrapText="1"/>
    </xf>
    <xf numFmtId="0" fontId="16" fillId="3" borderId="2" xfId="0" applyFont="1" applyFill="1" applyBorder="1" applyAlignment="1">
      <alignment horizontal="center" vertical="center" textRotation="90" wrapText="1"/>
    </xf>
    <xf numFmtId="0" fontId="16" fillId="3" borderId="27" xfId="0" applyFont="1" applyFill="1" applyBorder="1" applyAlignment="1">
      <alignment horizontal="center" vertical="center" textRotation="90" wrapText="1"/>
    </xf>
    <xf numFmtId="0" fontId="16" fillId="3" borderId="4" xfId="0" applyFont="1" applyFill="1" applyBorder="1" applyAlignment="1">
      <alignment horizontal="center" vertical="center" textRotation="90" wrapText="1"/>
    </xf>
    <xf numFmtId="0" fontId="16" fillId="3" borderId="1" xfId="0" applyFont="1" applyFill="1" applyBorder="1" applyAlignment="1">
      <alignment horizontal="center" vertical="center" textRotation="90" wrapText="1"/>
    </xf>
    <xf numFmtId="0" fontId="34" fillId="3" borderId="9" xfId="0" applyFont="1" applyFill="1" applyBorder="1" applyAlignment="1">
      <alignment horizontal="center" vertical="center" wrapText="1"/>
    </xf>
    <xf numFmtId="0" fontId="34" fillId="3" borderId="109"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46"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21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1" fillId="2" borderId="0" xfId="0" applyFont="1" applyFill="1" applyAlignment="1">
      <alignment horizontal="left" vertical="top" wrapText="1"/>
    </xf>
    <xf numFmtId="0" fontId="59" fillId="2" borderId="0" xfId="0" applyFont="1" applyFill="1" applyAlignment="1">
      <alignment horizontal="left"/>
    </xf>
    <xf numFmtId="0" fontId="34" fillId="3" borderId="54" xfId="0" applyFont="1" applyFill="1" applyBorder="1" applyAlignment="1">
      <alignment horizontal="center" vertical="center" wrapText="1"/>
    </xf>
    <xf numFmtId="0" fontId="16" fillId="3" borderId="208" xfId="0" applyFont="1" applyFill="1" applyBorder="1" applyAlignment="1">
      <alignment horizontal="center" vertical="center" wrapText="1"/>
    </xf>
    <xf numFmtId="0" fontId="16" fillId="3" borderId="71" xfId="0" applyFont="1" applyFill="1" applyBorder="1" applyAlignment="1">
      <alignment horizontal="center" vertical="center" wrapText="1"/>
    </xf>
    <xf numFmtId="0" fontId="16" fillId="3" borderId="211" xfId="0" applyFont="1" applyFill="1" applyBorder="1" applyAlignment="1">
      <alignment horizontal="center" vertical="center" wrapText="1"/>
    </xf>
    <xf numFmtId="0" fontId="43" fillId="2" borderId="0" xfId="3" quotePrefix="1" applyFont="1" applyFill="1" applyAlignment="1">
      <alignment horizontal="left" vertical="center" wrapText="1"/>
    </xf>
    <xf numFmtId="0" fontId="44" fillId="2" borderId="0" xfId="3" quotePrefix="1" applyFont="1" applyFill="1" applyAlignment="1">
      <alignment horizontal="left" vertical="center" wrapText="1"/>
    </xf>
    <xf numFmtId="0" fontId="44" fillId="0" borderId="0" xfId="3" quotePrefix="1" applyFont="1" applyAlignment="1">
      <alignment horizontal="left" vertical="center" wrapText="1"/>
    </xf>
    <xf numFmtId="0" fontId="44" fillId="7" borderId="0" xfId="3" quotePrefix="1" applyFont="1" applyFill="1" applyAlignment="1">
      <alignment horizontal="left" vertical="center" wrapText="1"/>
    </xf>
    <xf numFmtId="0" fontId="15" fillId="2" borderId="0" xfId="5" applyFont="1" applyFill="1" applyAlignment="1">
      <alignment horizontal="left" vertical="top" wrapText="1"/>
    </xf>
    <xf numFmtId="0" fontId="16" fillId="3" borderId="9" xfId="5" applyFont="1" applyFill="1" applyBorder="1" applyAlignment="1">
      <alignment horizontal="left"/>
    </xf>
    <xf numFmtId="0" fontId="16" fillId="3" borderId="8" xfId="5" applyFont="1" applyFill="1" applyBorder="1" applyAlignment="1">
      <alignment horizontal="left"/>
    </xf>
    <xf numFmtId="0" fontId="34" fillId="3" borderId="6" xfId="5" applyFont="1" applyFill="1" applyBorder="1" applyAlignment="1">
      <alignment horizontal="left"/>
    </xf>
    <xf numFmtId="0" fontId="34" fillId="3" borderId="5" xfId="5" applyFont="1" applyFill="1" applyBorder="1" applyAlignment="1">
      <alignment horizontal="left"/>
    </xf>
    <xf numFmtId="0" fontId="16" fillId="3" borderId="34" xfId="5" applyFont="1" applyFill="1" applyBorder="1" applyAlignment="1">
      <alignment horizontal="center" vertical="center" wrapText="1"/>
    </xf>
    <xf numFmtId="0" fontId="16" fillId="3" borderId="32" xfId="5" applyFont="1" applyFill="1" applyBorder="1" applyAlignment="1">
      <alignment horizontal="center" vertical="center" wrapText="1"/>
    </xf>
    <xf numFmtId="0" fontId="16" fillId="3" borderId="110" xfId="5" applyFont="1" applyFill="1" applyBorder="1" applyAlignment="1">
      <alignment horizontal="center" vertical="center" wrapText="1"/>
    </xf>
    <xf numFmtId="0" fontId="16" fillId="3" borderId="26" xfId="5" applyFont="1" applyFill="1" applyBorder="1" applyAlignment="1">
      <alignment horizontal="center" vertical="center" wrapText="1"/>
    </xf>
    <xf numFmtId="0" fontId="16" fillId="3" borderId="7" xfId="5" applyFont="1" applyFill="1" applyBorder="1" applyAlignment="1">
      <alignment horizontal="center" vertical="center" wrapText="1"/>
    </xf>
    <xf numFmtId="0" fontId="16" fillId="3" borderId="4" xfId="5" applyFont="1" applyFill="1" applyBorder="1" applyAlignment="1">
      <alignment horizontal="center" vertical="center" wrapText="1"/>
    </xf>
    <xf numFmtId="0" fontId="16" fillId="3" borderId="33" xfId="5" applyFont="1" applyFill="1" applyBorder="1" applyAlignment="1">
      <alignment horizontal="center" vertical="center" wrapText="1"/>
    </xf>
    <xf numFmtId="0" fontId="34" fillId="3" borderId="3" xfId="5" applyFont="1" applyFill="1" applyBorder="1" applyAlignment="1">
      <alignment horizontal="left" vertical="top"/>
    </xf>
    <xf numFmtId="0" fontId="34" fillId="3" borderId="2" xfId="5" applyFont="1" applyFill="1" applyBorder="1" applyAlignment="1">
      <alignment horizontal="left" vertical="top"/>
    </xf>
    <xf numFmtId="0" fontId="15" fillId="7" borderId="0" xfId="5" applyFont="1" applyFill="1" applyAlignment="1">
      <alignment horizontal="left" vertical="top" wrapText="1"/>
    </xf>
    <xf numFmtId="0" fontId="0" fillId="0" borderId="0" xfId="0" applyAlignment="1">
      <alignment horizontal="left" vertical="top"/>
    </xf>
    <xf numFmtId="0" fontId="15" fillId="2" borderId="0" xfId="5" applyFont="1" applyFill="1" applyAlignment="1">
      <alignment vertical="top" wrapText="1"/>
    </xf>
    <xf numFmtId="0" fontId="0" fillId="0" borderId="0" xfId="0" applyAlignment="1"/>
    <xf numFmtId="0" fontId="16" fillId="3" borderId="6" xfId="0" applyFont="1" applyFill="1" applyBorder="1" applyAlignment="1">
      <alignment horizontal="left" vertical="center"/>
    </xf>
    <xf numFmtId="0" fontId="16" fillId="3" borderId="5" xfId="0" applyFont="1" applyFill="1" applyBorder="1" applyAlignment="1">
      <alignment horizontal="left" vertical="center"/>
    </xf>
    <xf numFmtId="0" fontId="34" fillId="3" borderId="9" xfId="3" applyFont="1" applyFill="1" applyBorder="1" applyAlignment="1">
      <alignment horizontal="left" vertical="center"/>
    </xf>
    <xf numFmtId="0" fontId="34" fillId="3" borderId="8" xfId="3" applyFont="1" applyFill="1" applyBorder="1" applyAlignment="1">
      <alignment horizontal="left" vertical="center"/>
    </xf>
    <xf numFmtId="0" fontId="16" fillId="3" borderId="107" xfId="6" applyFont="1" applyFill="1" applyBorder="1" applyAlignment="1">
      <alignment horizontal="center" vertical="center"/>
    </xf>
    <xf numFmtId="0" fontId="16" fillId="3" borderId="106" xfId="6" applyFont="1" applyFill="1" applyBorder="1" applyAlignment="1">
      <alignment horizontal="center" vertical="center"/>
    </xf>
    <xf numFmtId="0" fontId="16" fillId="3" borderId="41" xfId="3" applyFont="1" applyFill="1" applyBorder="1" applyAlignment="1">
      <alignment horizontal="center" vertical="center" wrapText="1"/>
    </xf>
    <xf numFmtId="0" fontId="16" fillId="3" borderId="38" xfId="3" applyFont="1" applyFill="1" applyBorder="1" applyAlignment="1">
      <alignment horizontal="center" vertical="center" wrapText="1"/>
    </xf>
    <xf numFmtId="0" fontId="16" fillId="3" borderId="35" xfId="3" applyFont="1" applyFill="1" applyBorder="1" applyAlignment="1">
      <alignment horizontal="center" vertical="center" wrapText="1"/>
    </xf>
    <xf numFmtId="0" fontId="34" fillId="3" borderId="250" xfId="3" applyFont="1" applyFill="1" applyBorder="1" applyAlignment="1">
      <alignment horizontal="center" vertical="center"/>
    </xf>
    <xf numFmtId="0" fontId="34" fillId="3" borderId="251" xfId="3" applyFont="1" applyFill="1" applyBorder="1" applyAlignment="1">
      <alignment horizontal="center" vertical="center"/>
    </xf>
    <xf numFmtId="0" fontId="34" fillId="3" borderId="252" xfId="3" applyFont="1" applyFill="1" applyBorder="1" applyAlignment="1">
      <alignment horizontal="center" vertical="center"/>
    </xf>
    <xf numFmtId="172" fontId="16" fillId="3" borderId="41" xfId="3" applyNumberFormat="1" applyFont="1" applyFill="1" applyBorder="1" applyAlignment="1">
      <alignment horizontal="center"/>
    </xf>
    <xf numFmtId="172" fontId="16" fillId="3" borderId="38" xfId="3" applyNumberFormat="1" applyFont="1" applyFill="1" applyBorder="1" applyAlignment="1">
      <alignment horizontal="center"/>
    </xf>
    <xf numFmtId="172" fontId="16" fillId="3" borderId="35" xfId="3" applyNumberFormat="1" applyFont="1" applyFill="1" applyBorder="1" applyAlignment="1">
      <alignment horizontal="center"/>
    </xf>
    <xf numFmtId="0" fontId="15" fillId="2" borderId="0" xfId="10" applyFont="1" applyFill="1" applyAlignment="1">
      <alignment horizontal="left" vertical="top" wrapText="1"/>
    </xf>
    <xf numFmtId="0" fontId="15" fillId="2" borderId="0" xfId="3" applyFont="1" applyFill="1" applyAlignment="1">
      <alignment horizontal="center"/>
    </xf>
    <xf numFmtId="0" fontId="15" fillId="2" borderId="0" xfId="3" quotePrefix="1" applyFont="1" applyFill="1" applyAlignment="1">
      <alignment horizontal="left" vertical="top" wrapText="1"/>
    </xf>
    <xf numFmtId="0" fontId="34" fillId="3" borderId="29" xfId="6" applyFont="1" applyFill="1" applyBorder="1" applyAlignment="1">
      <alignment horizontal="center" vertical="center"/>
    </xf>
    <xf numFmtId="0" fontId="34" fillId="3" borderId="3" xfId="6" applyFont="1" applyFill="1" applyBorder="1" applyAlignment="1">
      <alignment horizontal="center" vertical="center"/>
    </xf>
    <xf numFmtId="3" fontId="16" fillId="0" borderId="0" xfId="6" applyNumberFormat="1" applyFont="1" applyAlignment="1">
      <alignment horizontal="right"/>
    </xf>
    <xf numFmtId="3" fontId="11" fillId="0" borderId="0" xfId="0" applyNumberFormat="1" applyFont="1" applyAlignment="1">
      <alignment horizontal="right"/>
    </xf>
    <xf numFmtId="0" fontId="44" fillId="2" borderId="0" xfId="10" applyFont="1" applyFill="1" applyAlignment="1">
      <alignment vertical="center" wrapText="1"/>
    </xf>
    <xf numFmtId="3" fontId="16" fillId="3" borderId="114" xfId="6" applyNumberFormat="1" applyFont="1" applyFill="1" applyBorder="1" applyAlignment="1">
      <alignment horizontal="center"/>
    </xf>
    <xf numFmtId="3" fontId="16" fillId="3" borderId="107" xfId="6" applyNumberFormat="1" applyFont="1" applyFill="1" applyBorder="1" applyAlignment="1">
      <alignment horizontal="center"/>
    </xf>
    <xf numFmtId="3" fontId="16" fillId="3" borderId="113" xfId="6" applyNumberFormat="1" applyFont="1" applyFill="1" applyBorder="1" applyAlignment="1">
      <alignment horizontal="center"/>
    </xf>
    <xf numFmtId="3" fontId="16" fillId="3" borderId="106" xfId="6" applyNumberFormat="1" applyFont="1" applyFill="1" applyBorder="1" applyAlignment="1">
      <alignment horizontal="center"/>
    </xf>
    <xf numFmtId="0" fontId="44" fillId="2" borderId="0" xfId="19" applyFont="1" applyFill="1" applyAlignment="1">
      <alignment horizontal="left" vertical="top" wrapText="1"/>
    </xf>
    <xf numFmtId="0" fontId="44" fillId="2" borderId="0" xfId="0" applyFont="1" applyFill="1"/>
    <xf numFmtId="0" fontId="45" fillId="0" borderId="0" xfId="19" applyFont="1" applyAlignment="1">
      <alignment horizontal="left" wrapText="1"/>
    </xf>
    <xf numFmtId="0" fontId="16" fillId="3" borderId="108" xfId="19" applyFont="1" applyFill="1" applyBorder="1" applyAlignment="1">
      <alignment horizontal="center" vertical="center"/>
    </xf>
    <xf numFmtId="0" fontId="16" fillId="3" borderId="107" xfId="19" applyFont="1" applyFill="1" applyBorder="1" applyAlignment="1">
      <alignment horizontal="center" vertical="center"/>
    </xf>
    <xf numFmtId="0" fontId="16" fillId="3" borderId="106" xfId="19" applyFont="1" applyFill="1" applyBorder="1" applyAlignment="1">
      <alignment horizontal="center" vertical="center"/>
    </xf>
    <xf numFmtId="0" fontId="16" fillId="3" borderId="9" xfId="19" applyFont="1" applyFill="1" applyBorder="1" applyAlignment="1">
      <alignment horizontal="center" vertical="center" wrapText="1"/>
    </xf>
    <xf numFmtId="0" fontId="16" fillId="3" borderId="8" xfId="19" applyFont="1" applyFill="1" applyBorder="1" applyAlignment="1">
      <alignment horizontal="center" vertical="center" wrapText="1"/>
    </xf>
    <xf numFmtId="0" fontId="16" fillId="3" borderId="6" xfId="19" applyFont="1" applyFill="1" applyBorder="1" applyAlignment="1">
      <alignment horizontal="center" vertical="center" wrapText="1"/>
    </xf>
    <xf numFmtId="0" fontId="16" fillId="3" borderId="5" xfId="19" applyFont="1" applyFill="1" applyBorder="1" applyAlignment="1">
      <alignment horizontal="center" vertical="center" wrapText="1"/>
    </xf>
    <xf numFmtId="0" fontId="16" fillId="3" borderId="3" xfId="19" applyFont="1" applyFill="1" applyBorder="1" applyAlignment="1">
      <alignment horizontal="center" vertical="center" wrapText="1"/>
    </xf>
    <xf numFmtId="0" fontId="16" fillId="3" borderId="2" xfId="19" applyFont="1" applyFill="1" applyBorder="1" applyAlignment="1">
      <alignment horizontal="center" vertical="center" wrapText="1"/>
    </xf>
    <xf numFmtId="0" fontId="15" fillId="2" borderId="5" xfId="0" applyFont="1" applyFill="1" applyBorder="1" applyAlignment="1">
      <alignment horizontal="left" wrapText="1"/>
    </xf>
    <xf numFmtId="0" fontId="15" fillId="2" borderId="46" xfId="0" applyFont="1" applyFill="1" applyBorder="1" applyAlignment="1">
      <alignment horizontal="left" wrapText="1"/>
    </xf>
    <xf numFmtId="0" fontId="16" fillId="2" borderId="0" xfId="0" applyFont="1" applyFill="1" applyAlignment="1">
      <alignment horizontal="center"/>
    </xf>
    <xf numFmtId="0" fontId="16" fillId="3" borderId="114" xfId="0" applyFont="1" applyFill="1" applyBorder="1" applyAlignment="1">
      <alignment horizontal="center"/>
    </xf>
    <xf numFmtId="0" fontId="16" fillId="3" borderId="113" xfId="0" applyFont="1" applyFill="1" applyBorder="1" applyAlignment="1">
      <alignment horizontal="center"/>
    </xf>
    <xf numFmtId="0" fontId="16" fillId="3" borderId="9"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2" xfId="0" applyFont="1" applyFill="1" applyBorder="1" applyAlignment="1">
      <alignment horizontal="center" vertical="center"/>
    </xf>
    <xf numFmtId="0" fontId="44" fillId="2" borderId="0" xfId="3" applyFont="1" applyFill="1" applyAlignment="1">
      <alignment horizontal="left" vertical="center"/>
    </xf>
    <xf numFmtId="0" fontId="44" fillId="2" borderId="0" xfId="0" applyFont="1" applyFill="1" applyAlignment="1">
      <alignment horizontal="left" vertical="center" wrapText="1"/>
    </xf>
    <xf numFmtId="0" fontId="44" fillId="2" borderId="0" xfId="0" applyFont="1" applyFill="1" applyAlignment="1">
      <alignment horizontal="left" vertical="center"/>
    </xf>
    <xf numFmtId="0" fontId="98" fillId="3" borderId="108" xfId="10" applyFont="1" applyFill="1" applyBorder="1" applyAlignment="1">
      <alignment horizontal="center" vertical="center"/>
    </xf>
    <xf numFmtId="0" fontId="98" fillId="3" borderId="107" xfId="10" applyFont="1" applyFill="1" applyBorder="1" applyAlignment="1">
      <alignment horizontal="center" vertical="center"/>
    </xf>
    <xf numFmtId="0" fontId="98" fillId="3" borderId="106" xfId="10" applyFont="1" applyFill="1" applyBorder="1" applyAlignment="1">
      <alignment horizontal="center" vertical="center"/>
    </xf>
    <xf numFmtId="0" fontId="34" fillId="3" borderId="108" xfId="0" applyFont="1" applyFill="1" applyBorder="1" applyAlignment="1">
      <alignment horizontal="center" vertical="center"/>
    </xf>
    <xf numFmtId="0" fontId="34" fillId="3" borderId="107" xfId="0" applyFont="1" applyFill="1" applyBorder="1" applyAlignment="1">
      <alignment horizontal="center" vertical="center"/>
    </xf>
  </cellXfs>
  <cellStyles count="26">
    <cellStyle name="Comma" xfId="2" builtinId="3"/>
    <cellStyle name="Comma 10 2" xfId="13" xr:uid="{00000000-0005-0000-0000-000011000000}"/>
    <cellStyle name="Comma 2" xfId="7" xr:uid="{00000000-0005-0000-0000-00000B000000}"/>
    <cellStyle name="Currency 2" xfId="17" xr:uid="{00000000-0005-0000-0000-000015000000}"/>
    <cellStyle name="Hyperlink" xfId="4" builtinId="8"/>
    <cellStyle name="Hyperlink 4" xfId="23" xr:uid="{00000000-0005-0000-0000-00001B000000}"/>
    <cellStyle name="Normal" xfId="0" builtinId="0"/>
    <cellStyle name="Normal 2" xfId="5" xr:uid="{00000000-0005-0000-0000-000008000000}"/>
    <cellStyle name="Normal 3" xfId="22" xr:uid="{00000000-0005-0000-0000-00001A000000}"/>
    <cellStyle name="Normal 3 2" xfId="25" xr:uid="{49808190-BDB5-4AED-85B0-84B3DC4D54B1}"/>
    <cellStyle name="Normal 4" xfId="21" xr:uid="{00000000-0005-0000-0000-000019000000}"/>
    <cellStyle name="Normal 55" xfId="24" xr:uid="{00000000-0005-0000-0000-00001C000000}"/>
    <cellStyle name="Normal_~6011498" xfId="10" xr:uid="{00000000-0005-0000-0000-00000E000000}"/>
    <cellStyle name="Normal_~6011498 2" xfId="11" xr:uid="{00000000-0005-0000-0000-00000F000000}"/>
    <cellStyle name="Normal_appendix 1 ffps " xfId="15" xr:uid="{00000000-0005-0000-0000-000013000000}"/>
    <cellStyle name="Normal_Basel II_package Nov 27_UPDATED 2" xfId="6" xr:uid="{00000000-0005-0000-0000-00000A000000}"/>
    <cellStyle name="Normal_Book2" xfId="14" xr:uid="{00000000-0005-0000-0000-000012000000}"/>
    <cellStyle name="Normal_Credit Loss Table - For discussion 11042009" xfId="19" xr:uid="{00000000-0005-0000-0000-000017000000}"/>
    <cellStyle name="Normal_glossary" xfId="20" xr:uid="{00000000-0005-0000-0000-000018000000}"/>
    <cellStyle name="Normal_Maturity_Q409_Supplementary" xfId="18" xr:uid="{00000000-0005-0000-0000-000016000000}"/>
    <cellStyle name="Normal_Proposed Basel III common disclosure template Jan 1 2018" xfId="8" xr:uid="{00000000-0005-0000-0000-00000C000000}"/>
    <cellStyle name="Normal_Proposed Basel III common disclosure template Jan 1 2018 2" xfId="9" xr:uid="{00000000-0005-0000-0000-00000D000000}"/>
    <cellStyle name="Normal_Q2 2013 Proposed Basel III common disclosure template Jan 1 2018 v3" xfId="12" xr:uid="{00000000-0005-0000-0000-000010000000}"/>
    <cellStyle name="Normal_Q3-08 Supplementary Final" xfId="3" xr:uid="{00000000-0005-0000-0000-000006000000}"/>
    <cellStyle name="Percent" xfId="1" builtinId="5"/>
    <cellStyle name="Percent 2" xfId="16" xr:uid="{00000000-0005-0000-0000-000014000000}"/>
  </cellStyles>
  <dxfs count="298">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auto="1"/>
      </font>
      <fill>
        <patternFill>
          <bgColor indexed="10"/>
        </patternFill>
      </fill>
    </dxf>
    <dxf>
      <font>
        <color indexed="9"/>
      </font>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2" Type="http://schemas.openxmlformats.org/officeDocument/2006/relationships/hyperlink" Target="http://www.scotiabank.com/ca/en/0,,3066,00.htm" TargetMode="External"/><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27214</xdr:colOff>
      <xdr:row>0</xdr:row>
      <xdr:rowOff>27214</xdr:rowOff>
    </xdr:from>
    <xdr:to>
      <xdr:col>17</xdr:col>
      <xdr:colOff>0</xdr:colOff>
      <xdr:row>31</xdr:row>
      <xdr:rowOff>163286</xdr:rowOff>
    </xdr:to>
    <xdr:sp macro="" textlink="" fLocksText="0">
      <xdr:nvSpPr>
        <xdr:cNvPr id="3" name="Rectangle 2">
          <a:extLst>
            <a:ext uri="{FF2B5EF4-FFF2-40B4-BE49-F238E27FC236}">
              <a16:creationId xmlns:a16="http://schemas.microsoft.com/office/drawing/2014/main" id="{00000000-0008-0000-0000-000003000000}"/>
            </a:ext>
          </a:extLst>
        </xdr:cNvPr>
        <xdr:cNvSpPr/>
      </xdr:nvSpPr>
      <xdr:spPr>
        <a:xfrm>
          <a:off x="30480" y="30480"/>
          <a:ext cx="10835640" cy="9060180"/>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twoCellAnchor editAs="oneCell">
    <xdr:from>
      <xdr:col>0</xdr:col>
      <xdr:colOff>476250</xdr:colOff>
      <xdr:row>4</xdr:row>
      <xdr:rowOff>9525</xdr:rowOff>
    </xdr:from>
    <xdr:to>
      <xdr:col>7</xdr:col>
      <xdr:colOff>403058</xdr:colOff>
      <xdr:row>7</xdr:row>
      <xdr:rowOff>78129</xdr:rowOff>
    </xdr:to>
    <xdr:pic>
      <xdr:nvPicPr>
        <xdr:cNvPr id="4" name="Image 3">
          <a:extLst>
            <a:ext uri="{FF2B5EF4-FFF2-40B4-BE49-F238E27FC236}">
              <a16:creationId xmlns:a16="http://schemas.microsoft.com/office/drawing/2014/main" id="{52F32458-3A3B-40CA-9680-B85F765D303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022"/>
        <a:stretch/>
      </xdr:blipFill>
      <xdr:spPr bwMode="auto">
        <a:xfrm>
          <a:off x="476250" y="771525"/>
          <a:ext cx="4422608" cy="64010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5006340</xdr:colOff>
      <xdr:row>1</xdr:row>
      <xdr:rowOff>53340</xdr:rowOff>
    </xdr:from>
    <xdr:ext cx="7620" cy="784860"/>
    <xdr:pic>
      <xdr:nvPicPr>
        <xdr:cNvPr id="2" name="Picture 1" descr="sb_red">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618720" y="236220"/>
          <a:ext cx="762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5006340</xdr:colOff>
      <xdr:row>1</xdr:row>
      <xdr:rowOff>53340</xdr:rowOff>
    </xdr:from>
    <xdr:ext cx="7620" cy="784860"/>
    <xdr:pic>
      <xdr:nvPicPr>
        <xdr:cNvPr id="5" name="Picture 4" descr="sb_red">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618720" y="236220"/>
          <a:ext cx="762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57150</xdr:colOff>
      <xdr:row>2</xdr:row>
      <xdr:rowOff>15716</xdr:rowOff>
    </xdr:from>
    <xdr:to>
      <xdr:col>1</xdr:col>
      <xdr:colOff>9648265</xdr:colOff>
      <xdr:row>4</xdr:row>
      <xdr:rowOff>558389</xdr:rowOff>
    </xdr:to>
    <xdr:sp macro="" textlink="">
      <xdr:nvSpPr>
        <xdr:cNvPr id="6" name="Text Box 3">
          <a:extLst>
            <a:ext uri="{FF2B5EF4-FFF2-40B4-BE49-F238E27FC236}">
              <a16:creationId xmlns:a16="http://schemas.microsoft.com/office/drawing/2014/main" id="{00000000-0008-0000-0200-000006000000}"/>
            </a:ext>
          </a:extLst>
        </xdr:cNvPr>
        <xdr:cNvSpPr txBox="1">
          <a:spLocks noChangeArrowheads="1"/>
        </xdr:cNvSpPr>
      </xdr:nvSpPr>
      <xdr:spPr bwMode="auto">
        <a:xfrm>
          <a:off x="202826" y="441540"/>
          <a:ext cx="9591115" cy="6257673"/>
        </a:xfrm>
        <a:prstGeom prst="rect">
          <a:avLst/>
        </a:prstGeom>
        <a:solidFill>
          <a:srgbClr val="FFFFFF"/>
        </a:solidFill>
        <a:ln w="9525">
          <a:noFill/>
          <a:miter lim="800000"/>
        </a:ln>
      </xdr:spPr>
      <xdr:txBody>
        <a:bodyPr vertOverflow="clip" wrap="square" lIns="36576" tIns="22860" rIns="36576" bIns="0" anchor="t" upright="1"/>
        <a:lstStyle/>
        <a:p>
          <a:endParaRPr lang="fr-CA" sz="1100" b="1">
            <a:effectLst/>
            <a:latin typeface="+mn-lt"/>
            <a:ea typeface="+mn-ea"/>
            <a:cs typeface="+mn-cs"/>
          </a:endParaRPr>
        </a:p>
        <a:p>
          <a:r>
            <a:rPr lang="fr-CA" sz="1100" b="1">
              <a:effectLst/>
              <a:latin typeface="+mn-lt"/>
              <a:ea typeface="+mn-ea"/>
              <a:cs typeface="+mn-cs"/>
            </a:rPr>
            <a:t>Réformes de l’Accord de Bâle III révisé </a:t>
          </a:r>
          <a:endParaRPr lang="fr-CA" sz="1100">
            <a:effectLst/>
            <a:latin typeface="+mn-lt"/>
            <a:ea typeface="+mn-ea"/>
            <a:cs typeface="+mn-cs"/>
          </a:endParaRPr>
        </a:p>
        <a:p>
          <a:r>
            <a:rPr lang="fr-CA" sz="1100">
              <a:effectLst/>
              <a:latin typeface="+mn-lt"/>
              <a:ea typeface="+mn-ea"/>
              <a:cs typeface="+mn-cs"/>
            </a:rPr>
            <a:t>Avec prise d’effet le 1</a:t>
          </a:r>
          <a:r>
            <a:rPr lang="fr-CA" sz="1100" baseline="30000">
              <a:effectLst/>
              <a:latin typeface="+mn-lt"/>
              <a:ea typeface="+mn-ea"/>
              <a:cs typeface="+mn-cs"/>
            </a:rPr>
            <a:t>er</a:t>
          </a:r>
          <a:r>
            <a:rPr lang="fr-CA" sz="1100">
              <a:effectLst/>
              <a:latin typeface="+mn-lt"/>
              <a:ea typeface="+mn-ea"/>
              <a:cs typeface="+mn-cs"/>
            </a:rPr>
            <a:t> février 2023, la Banque a adopté les réformes de l’Accord de Bâle III révisé en conformité avec les lignes directrices révisées Normes de fonds propres, Exigences de levier et Ligne directrice stipulant la communication de renseignements par les BIS</a:t>
          </a:r>
          <a:r>
            <a:rPr lang="fr-CA" sz="1100" baseline="30000">
              <a:effectLst/>
              <a:latin typeface="+mn-lt"/>
              <a:ea typeface="+mn-ea"/>
              <a:cs typeface="+mn-cs"/>
            </a:rPr>
            <a:t>i</a:t>
          </a:r>
          <a:r>
            <a:rPr lang="fr-CA" sz="1100">
              <a:effectLst/>
              <a:latin typeface="+mn-lt"/>
              <a:ea typeface="+mn-ea"/>
              <a:cs typeface="+mn-cs"/>
            </a:rPr>
            <a:t> au titre du troisième pilier du BSIF. Les exigences du BSIF s’alignent pour la plupart sur celles des réformes de l’Accord de Bâle III révisé du CBCB, les quelques différences portant surtout sur les prêts immobiliers résidentiels et les expositions aux prêts renouvelables aux particuliers admissibles ainsi que sur l’accélération de l’instauration progressive du taux plancher global de fonds propres de 72,5 % de sorte qu’elle soit terminée en 2026 au plus tard.</a:t>
          </a:r>
        </a:p>
        <a:p>
          <a:endParaRPr lang="fr-CA" sz="1100">
            <a:effectLst/>
            <a:latin typeface="+mn-lt"/>
            <a:ea typeface="+mn-ea"/>
            <a:cs typeface="+mn-cs"/>
          </a:endParaRPr>
        </a:p>
        <a:p>
          <a:r>
            <a:rPr lang="fr-CA" sz="1100">
              <a:effectLst/>
              <a:latin typeface="+mn-lt"/>
              <a:ea typeface="+mn-ea"/>
              <a:cs typeface="+mn-cs"/>
            </a:rPr>
            <a:t>Les réformes définitives de Bâle III mises en œuvre au cours du deuxième trimestre de 2023 touchent principalement le calcul des actifs pondérés en fonction des risques et comportent les éléments suivants :</a:t>
          </a:r>
        </a:p>
        <a:p>
          <a:pPr marL="171450" lvl="0" indent="-171450">
            <a:buSzPct val="150000"/>
            <a:buFont typeface="Arial" panose="020B0604020202020204" pitchFamily="34" charset="0"/>
            <a:buChar char="•"/>
          </a:pPr>
          <a:r>
            <a:rPr lang="fr-CA" sz="1100">
              <a:effectLst/>
              <a:latin typeface="+mn-lt"/>
              <a:ea typeface="+mn-ea"/>
              <a:cs typeface="+mn-cs"/>
            </a:rPr>
            <a:t>une approche standard révisée du risque de crédit prévoyant une granularité accrue des pondérations en fonction des risques prescrites pour les prêts sur cartes de crédit, les prêts hypothécaires et les prêts aux entreprises;</a:t>
          </a:r>
        </a:p>
        <a:p>
          <a:pPr marL="171450" lvl="0" indent="-171450">
            <a:buSzPct val="150000"/>
            <a:buFont typeface="Arial" panose="020B0604020202020204" pitchFamily="34" charset="0"/>
            <a:buChar char="•"/>
          </a:pPr>
          <a:r>
            <a:rPr lang="fr-CA" sz="1100">
              <a:effectLst/>
              <a:latin typeface="+mn-lt"/>
              <a:ea typeface="+mn-ea"/>
              <a:cs typeface="+mn-cs"/>
            </a:rPr>
            <a:t>des révisions de l’approche du risque de crédit fondée sur les notations internes comportant de nouvelles exigences relatives aux paramètres des modèles élaborés en interne selon l’approche avancée fondée sur les notations internes (l’« approche NI avancée »), y compris des restrictions du champ d’application qui limitent certaines catégories d’actifs à l’approche notations internes – fondation (l’« approche NI fondation »);</a:t>
          </a:r>
        </a:p>
        <a:p>
          <a:pPr marL="171450" lvl="0" indent="-171450">
            <a:buSzPct val="150000"/>
            <a:buFont typeface="Arial" panose="020B0604020202020204" pitchFamily="34" charset="0"/>
            <a:buChar char="•"/>
          </a:pPr>
          <a:r>
            <a:rPr lang="fr-CA" sz="1100">
              <a:effectLst/>
              <a:latin typeface="+mn-lt"/>
              <a:ea typeface="+mn-ea"/>
              <a:cs typeface="+mn-cs"/>
            </a:rPr>
            <a:t>une approche standard révisée du risque d’exploitation qui prend appui sur l’approche standard existante, y compris la comptabilisation des pertes liées au risque d’exploitation d’une institution;</a:t>
          </a:r>
        </a:p>
        <a:p>
          <a:pPr marL="171450" lvl="0" indent="-171450">
            <a:buSzPct val="150000"/>
            <a:buFont typeface="Arial" panose="020B0604020202020204" pitchFamily="34" charset="0"/>
            <a:buChar char="•"/>
          </a:pPr>
          <a:r>
            <a:rPr lang="fr-CA" sz="1100">
              <a:effectLst/>
              <a:latin typeface="+mn-lt"/>
              <a:ea typeface="+mn-ea"/>
              <a:cs typeface="+mn-cs"/>
            </a:rPr>
            <a:t>des révisions à la mesure du ratio de levier et du volant de fonds propres lié au ratio de levier, qui prendra la forme d’un volant de fonds propres de T1 et sera fixé à 50 % du supplément de 1,0 % au titre du volant de fonds propres pondéré en fonction du risque d’une BIS</a:t>
          </a:r>
          <a:r>
            <a:rPr lang="fr-CA" sz="1100" baseline="30000">
              <a:effectLst/>
              <a:latin typeface="+mn-lt"/>
              <a:ea typeface="+mn-ea"/>
              <a:cs typeface="+mn-cs"/>
            </a:rPr>
            <a:t>i</a:t>
          </a:r>
          <a:r>
            <a:rPr lang="fr-CA" sz="1100">
              <a:effectLst/>
              <a:latin typeface="+mn-lt"/>
              <a:ea typeface="+mn-ea"/>
              <a:cs typeface="+mn-cs"/>
            </a:rPr>
            <a:t>;</a:t>
          </a:r>
        </a:p>
        <a:p>
          <a:pPr marL="171450" lvl="0" indent="-171450">
            <a:buSzPct val="150000"/>
            <a:buFont typeface="Arial" panose="020B0604020202020204" pitchFamily="34" charset="0"/>
            <a:buChar char="•"/>
          </a:pPr>
          <a:r>
            <a:rPr lang="fr-CA" sz="1100">
              <a:effectLst/>
              <a:latin typeface="+mn-lt"/>
              <a:ea typeface="+mn-ea"/>
              <a:cs typeface="+mn-cs"/>
            </a:rPr>
            <a:t>un plancher global garantissant que les actifs pondérés en fonction des risques des banques issus des modèles internes ne puissent pas être inférieurs à 72,5 % des actifs pondérés en fonction des risques tels que calculés selon l’approche standard du dispositif de Bâle III. Une période d’instauration progressive internationale du taux plancher global de fonds propres de 2023 à 2028 a débuté le deuxième trimestre de 2023 et le plancher démarre à 65 % pour les banques canadiennes.</a:t>
          </a:r>
        </a:p>
        <a:p>
          <a:pPr marL="171450" lvl="0" indent="-171450">
            <a:buSzPct val="150000"/>
            <a:buFont typeface="Arial" panose="020B0604020202020204" pitchFamily="34" charset="0"/>
            <a:buChar char="•"/>
          </a:pPr>
          <a:endParaRPr lang="fr-CA" sz="1100">
            <a:effectLst/>
            <a:latin typeface="+mn-lt"/>
            <a:ea typeface="+mn-ea"/>
            <a:cs typeface="+mn-cs"/>
          </a:endParaRPr>
        </a:p>
        <a:p>
          <a:r>
            <a:rPr lang="fr-CA" sz="1100">
              <a:effectLst/>
              <a:latin typeface="+mn-lt"/>
              <a:ea typeface="+mn-ea"/>
              <a:cs typeface="+mn-cs"/>
            </a:rPr>
            <a:t>À l’international, l’adoption des réformes de l’Accord de Bâle III révisé varie selon le territoire. À l’heure actuelle, il est prévu que dans bon nombre de territoires, la mise en œuvre ne commencera pas avant 2025. Par ailleurs, les exigences relatives au risque de marché révisées du dispositif d’ajustement de l’évaluation du crédit et de la révision complète du portefeuille de négociation entreront en vigueur pour la Banque au premier trimestre de 2024.</a:t>
          </a:r>
        </a:p>
        <a:p>
          <a:pPr>
            <a:defRPr lang="en-US" sz="1200" b="1" i="0" u="none" baseline="0">
              <a:solidFill>
                <a:schemeClr val="tx1"/>
              </a:solidFill>
              <a:latin typeface="Scotia" panose="020B0503020203020204" pitchFamily="34" charset="0"/>
              <a:ea typeface="Scotia" panose="020B0503020203020204" pitchFamily="34" charset="0"/>
              <a:cs typeface="Arial"/>
            </a:defRPr>
          </a:pPr>
          <a:endParaRPr b="0"/>
        </a:p>
        <a:p>
          <a:pPr>
            <a:defRPr lang="en-US" sz="1200" b="1" i="0" u="none" baseline="0">
              <a:solidFill>
                <a:schemeClr val="tx1"/>
              </a:solidFill>
              <a:latin typeface="Scotia" panose="020B0503020203020204" pitchFamily="34" charset="0"/>
              <a:ea typeface="Scotia" panose="020B0503020203020204" pitchFamily="34" charset="0"/>
              <a:cs typeface="Arial"/>
            </a:defRPr>
          </a:pPr>
          <a:r>
            <a:rPr lang="en-US" sz="1200" b="1" i="0" u="none" baseline="0">
              <a:solidFill>
                <a:schemeClr val="tx1"/>
              </a:solidFill>
              <a:latin typeface="Scotia" panose="020B0503020203020204" pitchFamily="34" charset="0"/>
              <a:ea typeface="Scotia" panose="020B0503020203020204" pitchFamily="34" charset="0"/>
              <a:cs typeface="Arial"/>
            </a:rPr>
            <a:t>Exigences de communication de renseignements au titre du troisième pilier du BSIF</a:t>
          </a:r>
        </a:p>
        <a:p>
          <a:pPr>
            <a:defRPr lang="en-US" sz="1200" b="1" i="0" u="none" baseline="0">
              <a:solidFill>
                <a:schemeClr val="tx1"/>
              </a:solidFill>
              <a:latin typeface="Scotia" panose="020B0503020203020204" pitchFamily="34" charset="0"/>
              <a:ea typeface="Scotia" panose="020B0503020203020204" pitchFamily="34" charset="0"/>
              <a:cs typeface="Arial"/>
            </a:defRPr>
          </a:pPr>
          <a:r>
            <a:rPr lang="en-US" sz="1200" b="0" i="0" u="none" baseline="0">
              <a:solidFill>
                <a:schemeClr val="tx1"/>
              </a:solidFill>
              <a:latin typeface="Scotia" panose="020B0503020203020204" pitchFamily="34" charset="0"/>
              <a:ea typeface="Scotia" panose="020B0503020203020204" pitchFamily="34" charset="0"/>
              <a:cs typeface="Arial"/>
            </a:rPr>
            <a:t>L’information en annexe est fondée sur les exigences de communication de renseignements au titre du troisième pilier du BSIF, y compris la capacité totale d’absorption des pertes (septembre 2018) publiée ultérieurement et les Normes de fonds propres du BSIF (février 2023), ainsi que les lignes directrices sur le ratio de levier (février 2023) et la ligne directrice Exigences de communication financière au titre du troisième pilier (novembre 2018), qui proviennent principalement des exigences de communication financière au titre du troisième pilier révisées du CBCB et de sa modification technique du traitement réglementaire des provisions comptables. Le présent document n’a pas été audité et doit être lu en parallèle avec avec notre rapport annuel 2022. </a:t>
          </a:r>
        </a:p>
        <a:p>
          <a:pPr>
            <a:defRPr lang="en-US" sz="1200" b="1" i="0" u="none" baseline="0">
              <a:solidFill>
                <a:schemeClr val="tx1"/>
              </a:solidFill>
              <a:latin typeface="Scotia" panose="020B0503020203020204" pitchFamily="34" charset="0"/>
              <a:ea typeface="Scotia" panose="020B0503020203020204" pitchFamily="34" charset="0"/>
              <a:cs typeface="Arial"/>
            </a:defRPr>
          </a:pPr>
          <a:endParaRPr/>
        </a:p>
        <a:p>
          <a:pPr>
            <a:defRPr lang="en-US" sz="1200" b="1" i="0" u="none" baseline="0">
              <a:solidFill>
                <a:schemeClr val="tx1"/>
              </a:solidFill>
              <a:latin typeface="Scotia" panose="020B0503020203020204" pitchFamily="34" charset="0"/>
              <a:ea typeface="Scotia" panose="020B0503020203020204" pitchFamily="34" charset="0"/>
              <a:cs typeface="Arial"/>
            </a:defRPr>
          </a:pPr>
          <a:endParaRPr/>
        </a:p>
        <a:p>
          <a:pPr>
            <a:defRPr lang="en-US" sz="1200" b="1" i="0" u="none" baseline="0">
              <a:solidFill>
                <a:schemeClr val="tx1"/>
              </a:solidFill>
              <a:latin typeface="Scotia" panose="020B0503020203020204" pitchFamily="34" charset="0"/>
              <a:ea typeface="Scotia" panose="020B0503020203020204" pitchFamily="34" charset="0"/>
              <a:cs typeface="Arial"/>
            </a:defRPr>
          </a:pPr>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5006340</xdr:colOff>
      <xdr:row>1</xdr:row>
      <xdr:rowOff>53340</xdr:rowOff>
    </xdr:from>
    <xdr:ext cx="7620" cy="784860"/>
    <xdr:pic>
      <xdr:nvPicPr>
        <xdr:cNvPr id="2" name="Picture 1" descr="sb_red">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391900" y="236220"/>
          <a:ext cx="762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59575</xdr:colOff>
      <xdr:row>2</xdr:row>
      <xdr:rowOff>55245</xdr:rowOff>
    </xdr:from>
    <xdr:to>
      <xdr:col>2</xdr:col>
      <xdr:colOff>21128</xdr:colOff>
      <xdr:row>4</xdr:row>
      <xdr:rowOff>2217965</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209254" y="436245"/>
          <a:ext cx="7826481" cy="9973220"/>
        </a:xfrm>
        <a:prstGeom prst="rect">
          <a:avLst/>
        </a:prstGeom>
        <a:solidFill>
          <a:sysClr val="window" lastClr="FFFFFF"/>
        </a:solidFill>
        <a:ln w="9525">
          <a:noFill/>
          <a:miter lim="800000"/>
        </a:ln>
      </xdr:spPr>
      <xdr:txBody>
        <a:bodyPr vertOverflow="clip" wrap="square" lIns="36576" tIns="22860" rIns="36576" bIns="0" anchor="t" upright="1"/>
        <a:lstStyle/>
        <a:p>
          <a:pPr algn="just" rtl="0"/>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Depuis le 1</a:t>
          </a:r>
          <a:r>
            <a:rPr lang="en-US" sz="1100" baseline="30000">
              <a:solidFill>
                <a:sysClr val="windowText" lastClr="000000"/>
              </a:solidFill>
              <a:latin typeface="Scotia" panose="020B0503020203020204" pitchFamily="34" charset="0"/>
              <a:ea typeface="Scotia" panose="020B0503020203020204" pitchFamily="34" charset="0"/>
              <a:cs typeface="Arial" panose="020B0604020202020204" pitchFamily="34" charset="0"/>
            </a:rPr>
            <a:t>er</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 février 2023, les banques canadiennes sont assujetties aux exigences révisées en matière de suffisance des fonds propres publiées par le Comité de Bâle sur le contrôle bancaire (CBCB), lesquelles sont désignées sous le nom de « Bâle III révisé », conformément aux Normes de fonds propres du BSIF. </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a:solidFill>
              <a:sysClr val="windowText" lastClr="000000"/>
            </a:solidFill>
          </a:endParaRP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Bâle III classe les risques en trois grandes catégories : le risque de crédit, le risque de marché et le risque d’exploitation. Selon le premier pilier du dispositif de Bâle III, les exigences minimales de fonds propres pour ces trois risques sont calculées à l’aide d’une des approches suivantes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Exigences de fonds propres pour le risque de crédit – approche fondée sur les notations internes (avancée ou fondation) et approche standard.</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Exigences de fonds propres au titre du risque d’exploitation – approche d’évaluation standard du risque d’exploitation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Exigences de fonds propres pour le risque de marché – modèles internes ou approches standards. </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a:solidFill>
              <a:sysClr val="windowText" lastClr="000000"/>
            </a:solidFill>
          </a:endParaRP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b="1">
              <a:solidFill>
                <a:sysClr val="windowText" lastClr="000000"/>
              </a:solidFill>
              <a:latin typeface="Scotia" panose="020B0503020203020204" pitchFamily="34" charset="0"/>
              <a:ea typeface="Scotia" panose="020B0503020203020204" pitchFamily="34" charset="0"/>
              <a:cs typeface="Arial" panose="020B0604020202020204" pitchFamily="34" charset="0"/>
            </a:rPr>
            <a:t>Risque de crédit </a:t>
          </a:r>
          <a:endPar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La composante du risque de crédit est constituée de créances au bilan et hors bilan. Les règles de Bâle</a:t>
          </a:r>
          <a:r>
            <a:rPr lang="en-CA"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 </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III ne s’appliquent pas aux catégories traditionnelles du bilan, mais aux catégories d’expositions au bilan et hors bilan qui représentent des catégories générales d’actifs ou de types d’expositions (grandes sociétés, moyennes sociétés, petites et moyennes entreprises, emprunteurs souverains, banques, prêts hypothécaires aux particuliers, autres prêts aux particuliers, actions, etc.) caractérisées par des risques de crédit sous-jacents différents.  </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a:solidFill>
              <a:sysClr val="windowText" lastClr="000000"/>
            </a:solidFill>
          </a:endParaRP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En règle générale, dans le calcul des exigences de fonds propres, les types d’expositions, sont analysés en fonction des sous-catégories d’expositions au risque de crédit suivantes : montants prélevés, montants non prélevés, transactions de pension sur titres, dérivés de gré à gré, dérivés négociés en bourse et autres créances hors bilan.</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endParaRP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Le BSIF a approuvé l’utilisation par la Banque de l’approche avancée fondée sur les notations internes (l’« approche NI avancée ») au titre du risque de crédit dans ses portefeuilles canadiens, américains et européens d’une importance significative, ainsi que pour une proportion importante des portefeuilles de sociétés et d’entreprises à l’échelle internationale et des portefeuilles canadiens de prêts aux particuliers. La Banque utilise des estimations internes fondées sur des données historiques en ce qui a trait à la probabilité de défaut (PD), à la perte en cas de défaut (PCD) et à l’exposition en cas de défaut (ECD). Comme il est indiqué à la section RC2 du présent document d’informations supplémentaires sur les fonds propres réglementaires, la définition de défaut au titre des fonds propres réglementaires est conforme aux définitions comptables décrites dans le rapport annuel de la Banque.</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a:solidFill>
              <a:sysClr val="windowText" lastClr="000000"/>
            </a:solidFill>
          </a:endParaRP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Selon l’approche NI, les actifs pondérés en fonction du risque (APR) de crédit sont obtenus en multipliant l’exigence de fonds propres (K) par l’ECD  multipliée par 12,5, K étant établi en fonction de la PD, de la PCD, de l’échéance et des facteurs de corrélation prescrits. Le calcul des fonds propres est ainsi plus sensible aux risques sous-jacents.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Selon Bâle III révisé, il existe de nouvelles </a:t>
          </a:r>
          <a:r>
            <a:rPr lang="fr-CA"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exigences de l’approche NI relatives aux paramètres des modèles élaborés en interne selon l’approche NI avancée, y compris des restrictions du champ d'application qui limitent certaines catégories d'actifs à </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l’approche notations internes </a:t>
          </a:r>
          <a:r>
            <a:rPr lang="fr-CA"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fondation </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 approche NI fondation »).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Pour ces catégories d'actifs (par exemple, les grandes sociétés, les banques, etc.), l'approche NI fondation s'appuie sur les paramètres de PD conçus en interne par la Banque, combinés à des paramètres prescrits à l'échelle internationale pour l'ECD et la PCD.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L’approche standard applique aux risques de crédit des facteurs de pondération du risque prescrits par les organismes de réglementation, sur la base des évaluations de crédit des organismes externes (note de crédit), s’il en est, et elle prend également en considération d’autres facteurs (par exemple, le ratio prêt/valeur pour les prêts hypothécaires garantis, les garanties admissibles, les provisions, etc.).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effectLst/>
              <a:latin typeface="+mn-lt"/>
              <a:ea typeface="+mn-ea"/>
              <a:cs typeface="+mn-cs"/>
            </a:rPr>
            <a:t>Selon Bâle III révisé,  l'approche standard </a:t>
          </a:r>
          <a:r>
            <a:rPr lang="fr-CA" sz="1100">
              <a:solidFill>
                <a:sysClr val="windowText" lastClr="000000"/>
              </a:solidFill>
              <a:effectLst/>
              <a:latin typeface="+mn-lt"/>
              <a:ea typeface="+mn-ea"/>
              <a:cs typeface="+mn-cs"/>
            </a:rPr>
            <a:t>révisée du risque de crédit prévoit une granularité accrue des pondérations en fonction des risques prescrites pour les prêts sur cartes de crédit, les prêts hypothécaires et les prêts aux entreprises.</a:t>
          </a:r>
          <a:endPar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endParaRP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La pondération des risques relevant du cadre de titrisation est principalement calculée selon les approches suivantes : l’approche fondée sur les notations internes (l’« approche NI »), l’approche fondée sur les notations externes (ERBA</a:t>
          </a:r>
          <a:r>
            <a:rPr lang="en-US" sz="1100">
              <a:solidFill>
                <a:sysClr val="windowText" lastClr="000000"/>
              </a:solidFill>
              <a:effectLst/>
              <a:latin typeface="+mn-lt"/>
              <a:ea typeface="+mn-ea"/>
              <a:cs typeface="+mn-cs"/>
            </a:rPr>
            <a:t>)</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 ou l’approche fondée sur les évaluations internes </a:t>
          </a:r>
          <a:r>
            <a:rPr lang="en-US" sz="1100">
              <a:solidFill>
                <a:sysClr val="windowText" lastClr="000000"/>
              </a:solidFill>
              <a:effectLst/>
              <a:latin typeface="+mn-lt"/>
              <a:ea typeface="+mn-ea"/>
              <a:cs typeface="+mn-cs"/>
            </a:rPr>
            <a:t>(IAA)</a:t>
          </a: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 approuvée par le BSIF. </a:t>
          </a:r>
        </a:p>
        <a:p>
          <a:pPr marL="171450" indent="-171450">
            <a:buSzPct val="150000"/>
            <a:buFont typeface="Arial" panose="020B0604020202020204" pitchFamily="34" charset="0"/>
            <a:buChar cha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r>
            <a:rPr lang="en-US" sz="1100">
              <a:solidFill>
                <a:sysClr val="windowText" lastClr="000000"/>
              </a:solidFill>
              <a:latin typeface="Scotia" panose="020B0503020203020204" pitchFamily="34" charset="0"/>
              <a:ea typeface="Scotia" panose="020B0503020203020204" pitchFamily="34" charset="0"/>
              <a:cs typeface="Arial" panose="020B0604020202020204" pitchFamily="34" charset="0"/>
            </a:rPr>
            <a:t>Selon l’approche NI, la pondération des risques ne s’applique qu’aux risques conservés liés à la titrisation de créances montées par la Banque, au moyen des paramètres du modèle de l’approche NI avancée approuvé par le BSIF. </a:t>
          </a:r>
        </a:p>
        <a:p>
          <a:pPr>
            <a:defRPr lang="en-US" sz="1100">
              <a:solidFill>
                <a:schemeClr val="tx1"/>
              </a:solidFill>
              <a:latin typeface="Scotia" panose="020B0503020203020204" pitchFamily="34" charset="0"/>
              <a:ea typeface="Scotia" panose="020B0503020203020204" pitchFamily="34" charset="0"/>
              <a:cs typeface="Arial" panose="020B0604020202020204" pitchFamily="34" charset="0"/>
            </a:defRPr>
          </a:pPr>
          <a:endParaRPr>
            <a:solidFill>
              <a:sysClr val="windowText" lastClr="000000"/>
            </a:solidFill>
          </a:endParaRPr>
        </a:p>
      </xdr:txBody>
    </xdr:sp>
    <xdr:clientData/>
  </xdr:twoCellAnchor>
  <xdr:twoCellAnchor>
    <xdr:from>
      <xdr:col>2</xdr:col>
      <xdr:colOff>60007</xdr:colOff>
      <xdr:row>2</xdr:row>
      <xdr:rowOff>55245</xdr:rowOff>
    </xdr:from>
    <xdr:to>
      <xdr:col>4</xdr:col>
      <xdr:colOff>0</xdr:colOff>
      <xdr:row>4</xdr:row>
      <xdr:rowOff>2544537</xdr:rowOff>
    </xdr:to>
    <xdr:sp macro="" textlink="">
      <xdr:nvSpPr>
        <xdr:cNvPr id="4" name="Text Box 4">
          <a:hlinkClick xmlns:r="http://schemas.openxmlformats.org/officeDocument/2006/relationships" r:id="rId2"/>
          <a:extLst>
            <a:ext uri="{FF2B5EF4-FFF2-40B4-BE49-F238E27FC236}">
              <a16:creationId xmlns:a16="http://schemas.microsoft.com/office/drawing/2014/main" id="{00000000-0008-0000-0300-000004000000}"/>
            </a:ext>
          </a:extLst>
        </xdr:cNvPr>
        <xdr:cNvSpPr txBox="1">
          <a:spLocks noChangeArrowheads="1"/>
        </xdr:cNvSpPr>
      </xdr:nvSpPr>
      <xdr:spPr bwMode="auto">
        <a:xfrm>
          <a:off x="8074614" y="436245"/>
          <a:ext cx="8131493" cy="10299792"/>
        </a:xfrm>
        <a:prstGeom prst="rect">
          <a:avLst/>
        </a:prstGeom>
        <a:solidFill>
          <a:schemeClr val="bg1"/>
        </a:solidFill>
        <a:ln w="9525">
          <a:noFill/>
          <a:miter lim="800000"/>
        </a:ln>
      </xdr:spPr>
      <xdr:txBody>
        <a:bodyPr vertOverflow="clip" wrap="square" lIns="36576" tIns="22860" rIns="36576" bIns="0" anchor="t" upright="1"/>
        <a:lstStyle/>
        <a:p>
          <a:pPr marL="171450" marR="0" lvl="0" indent="-171450" algn="just" defTabSz="914400" rtl="0" eaLnBrk="1" fontAlgn="auto" latinLnBrk="0" hangingPunct="1">
            <a:lnSpc>
              <a:spcPct val="100000"/>
            </a:lnSpc>
            <a:spcBef>
              <a:spcPts val="0"/>
            </a:spcBef>
            <a:spcAft>
              <a:spcPts val="0"/>
            </a:spcAft>
            <a:buClrTx/>
            <a:buSzPct val="155000"/>
            <a:buFont typeface="Arial" panose="020B0604020202020204" pitchFamily="34" charset="0"/>
            <a:buChar char="•"/>
            <a:defRPr sz="1000"/>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Selon l’approche ERBA, la pondération des autres risques du portefeuille bancaire dépend des notations externes fournies par les organismes externes d’évaluation du crédit (OEEC) S&amp;P, Moody’s et DBRS, et elle est fondée sur des pourcentages prescrits intégrant l’échéance réelle et les critères STC (simples, transparents et comparables), soit un processus de mise en correspondance conforme aux Normes de fonds propres du BSIF. </a:t>
          </a:r>
        </a:p>
        <a:p>
          <a:pPr marL="171450" marR="0" lvl="0" indent="-171450" defTabSz="914400" eaLnBrk="1" fontAlgn="auto" latinLnBrk="0" hangingPunct="1">
            <a:lnSpc>
              <a:spcPct val="100000"/>
            </a:lnSpc>
            <a:spcBef>
              <a:spcPts val="0"/>
            </a:spcBef>
            <a:spcAft>
              <a:spcPts val="0"/>
            </a:spcAft>
            <a:buClrTx/>
            <a:buSzPct val="150000"/>
            <a:buFont typeface="Arial" panose="020B0604020202020204" pitchFamily="34" charset="0"/>
            <a:buChar char="•"/>
            <a:tabLst/>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Selon l’approche SEC-IAA, la pondération des risques liés à nos structures d’émission de papier commercial adossé à des actifs est fondée sur une méthodologie de notation similaire aux critères publiés par les OEEC, et elle est donc similaire aux méthodologies utilisées par ces organismes. Notre processus de notation consiste notamment à comparer le rehaussement de crédit disponible relativement à une structure de titrisation aux pertes prévues en période de crise. Le degré de gravité de la crise retenu est fonction du profil de risque désiré pour la transaction, si bien qu’une transaction donnée obtiendra une notation plus forte si nous relevons le degré de gravité de la crise appliqué aux flux de trésorerie s’y rapportant. À l’inverse, une transaction recevra une notation plus faible si le degré de gravité de la crise appliqué est moins élevé. Nous comparons périodiquement nos notations internes à celles des OEEC, afin de nous assurer que ces dernières sont raisonnables. Nous avons élaboré des lignes directrices concernant les critères spécifiques de notation à appliquer à chaque catégorie d’actif. Ces lignes directrices sont revues à intervalles réguliers et elles sont assujetties à un processus de validation du modèle conformément aux règles de l’accord de Bâle. Le groupe Gestion du risque global de la Banque est responsable de l’évaluation de tous les risques concernant les fonds propres, et il n’a aucun lien avec les secteurs d’activité d’où émanent les risques liés à la titrisation. S’il effectue parfois ses propres analyses en collaboration avec les secteurs d’activité visés, il demeure en revanche toujours indépendant de ces secteurs. </a:t>
          </a:r>
          <a:endParaRPr lang="en-US" sz="1200" b="0" i="0" u="none" kern="0" spc="0" baseline="0">
            <a:ln>
              <a:noFill/>
            </a:ln>
            <a:solidFill>
              <a:srgbClr val="0070C0"/>
            </a:solidFill>
            <a:latin typeface="Scotia" panose="020B0503020203020204" pitchFamily="34" charset="0"/>
            <a:ea typeface="Scotia" panose="020B0503020203020204" pitchFamily="34" charset="0"/>
            <a:cs typeface="Arial"/>
          </a:endParaRP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endParaRPr lang="en-US"/>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1" i="0" u="none" kern="0" spc="0" baseline="0">
              <a:ln>
                <a:noFill/>
              </a:ln>
              <a:solidFill>
                <a:srgbClr val="000000"/>
              </a:solidFill>
              <a:latin typeface="Scotia" panose="020B0503020203020204" pitchFamily="34" charset="0"/>
              <a:ea typeface="Scotia" panose="020B0503020203020204" pitchFamily="34" charset="0"/>
              <a:cs typeface="Arial"/>
            </a:rPr>
            <a:t>Risque d’exploitation</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ysClr val="windowText" lastClr="000000"/>
              </a:solidFill>
              <a:latin typeface="Scotia" panose="020B0503020203020204" pitchFamily="34" charset="0"/>
              <a:ea typeface="Scotia" panose="020B0503020203020204" pitchFamily="34" charset="0"/>
              <a:cs typeface="Arial"/>
            </a:rPr>
            <a:t>En janvier 2020, le BSIF a révisé ses exigences en matière de fonds propres en ce qui concerne le risque d’exploitation afin de s’aligner sur les révisions finales de Bâle III qui ont été publiées par le CBCB en décembre 2017. Le BSIF a exigé la mise en œuvre de l’approche standard révisée pour le risque d’exploitation au deuxième trimestre de 2023, et cette approche a remplacé à la fois les approches standards et les approches de mesure avancée </a:t>
          </a:r>
          <a:r>
            <a:rPr lang="en-US" sz="1200" b="0" i="0" u="none" baseline="0">
              <a:solidFill>
                <a:sysClr val="windowText" lastClr="000000"/>
              </a:solidFill>
              <a:effectLst/>
              <a:latin typeface="+mn-lt"/>
              <a:ea typeface="+mn-ea"/>
              <a:cs typeface="+mn-cs"/>
            </a:rPr>
            <a:t>existantes</a:t>
          </a:r>
          <a:r>
            <a:rPr lang="en-US" sz="1200" b="0" i="0" u="none" kern="0" spc="0" baseline="0">
              <a:ln>
                <a:noFill/>
              </a:ln>
              <a:solidFill>
                <a:sysClr val="windowText" lastClr="000000"/>
              </a:solidFill>
              <a:latin typeface="Scotia" panose="020B0503020203020204" pitchFamily="34" charset="0"/>
              <a:ea typeface="Scotia" panose="020B0503020203020204" pitchFamily="34" charset="0"/>
              <a:cs typeface="Arial"/>
            </a:rPr>
            <a:t>. </a:t>
          </a:r>
          <a:r>
            <a:rPr lang="en-US" sz="1200" b="0" i="0" u="none" baseline="0">
              <a:solidFill>
                <a:sysClr val="windowText" lastClr="000000"/>
              </a:solidFill>
              <a:effectLst/>
              <a:latin typeface="+mn-lt"/>
              <a:ea typeface="+mn-ea"/>
              <a:cs typeface="+mn-cs"/>
            </a:rPr>
            <a:t>L'</a:t>
          </a:r>
          <a:r>
            <a:rPr lang="fr-CA" sz="1200" b="0" i="0" u="none" baseline="0">
              <a:solidFill>
                <a:sysClr val="windowText" lastClr="000000"/>
              </a:solidFill>
              <a:effectLst/>
              <a:latin typeface="+mn-lt"/>
              <a:ea typeface="+mn-ea"/>
              <a:cs typeface="+mn-cs"/>
            </a:rPr>
            <a:t>approche standard révisée prend appui sur l’approche du bénéfice brut existante, y compris un facteur scalaire ou un multiplicateur des pertes internes (MPI) qui reflète la comptabilisation des pertes liées au risque d’exploitation d’une institution.</a:t>
          </a:r>
          <a:r>
            <a:rPr lang="en-US" sz="1200" b="0" i="0" u="none" baseline="0">
              <a:solidFill>
                <a:sysClr val="windowText" lastClr="000000"/>
              </a:solidFill>
              <a:effectLst/>
              <a:latin typeface="+mn-lt"/>
              <a:ea typeface="+mn-ea"/>
              <a:cs typeface="+mn-cs"/>
            </a:rPr>
            <a:t>                                                                                                                                                                </a:t>
          </a:r>
          <a:endParaRPr lang="en-US" sz="1200" b="0" i="0" u="none" kern="0" spc="0" baseline="0">
            <a:ln>
              <a:noFill/>
            </a:ln>
            <a:solidFill>
              <a:sysClr val="windowText" lastClr="000000"/>
            </a:solidFill>
            <a:latin typeface="Scotia" panose="020B0503020203020204" pitchFamily="34" charset="0"/>
            <a:ea typeface="Scotia" panose="020B0503020203020204" pitchFamily="34" charset="0"/>
            <a:cs typeface="Arial"/>
          </a:endParaRP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endParaRPr lang="en-US"/>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1" i="0" u="none" kern="0" spc="0" baseline="0">
              <a:ln>
                <a:noFill/>
              </a:ln>
              <a:solidFill>
                <a:srgbClr val="000000"/>
              </a:solidFill>
              <a:latin typeface="Scotia" panose="020B0503020203020204" pitchFamily="34" charset="0"/>
              <a:ea typeface="Scotia" panose="020B0503020203020204" pitchFamily="34" charset="0"/>
              <a:cs typeface="Arial"/>
            </a:rPr>
            <a:t>Risque de marché</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La Banque a recours tant à des modèles internes qu’à des approches standards pour calculer les fonds propres liés au risque de marché. Au premier trimestre de 2012, la Banque a mis en œuvre des mesures supplémentaires du risque de marché conformément aux révisions du dispositif de mesure du risque de marché de Bâle II (juillet 2009). Les mesures supplémentaires comprennent la </a:t>
          </a:r>
          <a:r>
            <a:rPr lang="fr-CA" sz="1200" b="0" i="0" u="none" baseline="0">
              <a:effectLst/>
              <a:latin typeface="+mn-lt"/>
              <a:ea typeface="+mn-ea"/>
              <a:cs typeface="+mn-cs"/>
            </a:rPr>
            <a:t>valeur à risque ayant subi une simulation de crise </a:t>
          </a: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 et une exigence de fonds propres incrémentale. La mise en œuvre par le BSIF du cadre de gestion du risque de marché de Bâle III révisé à partir de la révision complète du portefeuille de négociation (RCPN) est prévue au premier trimestre de 2024.  </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 </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1" i="0" u="none" kern="0" spc="0" baseline="0">
              <a:ln>
                <a:noFill/>
              </a:ln>
              <a:solidFill>
                <a:srgbClr val="000000"/>
              </a:solidFill>
              <a:latin typeface="Scotia" panose="020B0503020203020204" pitchFamily="34" charset="0"/>
              <a:ea typeface="Scotia" panose="020B0503020203020204" pitchFamily="34" charset="0"/>
              <a:cs typeface="Arial"/>
            </a:rPr>
            <a:t>Capacité totale d’absorption des pertes (TLAC) </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Depuis le 1</a:t>
          </a:r>
          <a:r>
            <a:rPr lang="en-US" sz="1200" b="0" i="0" u="none" kern="0" spc="0" baseline="30000">
              <a:ln>
                <a:noFill/>
              </a:ln>
              <a:solidFill>
                <a:srgbClr val="000000"/>
              </a:solidFill>
              <a:latin typeface="Scotia" panose="020B0503020203020204" pitchFamily="34" charset="0"/>
              <a:ea typeface="Scotia" panose="020B0503020203020204" pitchFamily="34" charset="0"/>
              <a:cs typeface="Arial"/>
            </a:rPr>
            <a:t>er</a:t>
          </a: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 novembre 2021, les BISi doivent maintenir un ratio TLAC fondé sur les risques minimal et un ratio de levier TLAC minimal. La TLAC correspond au total des fonds propres de catégorie 1, des fonds propres de catégorie 2 et des autres instruments de TLAC qui sont assujettis à une conversion, en totalité ou en partie, en actions ordinaires aux termes de la Loi sur la SADC et qui répondent à tous les critères d’admissibilité énoncés dans les lignes directrices. Les exigences minimales de la Banque en matière de ratio TLAC consistent en un ratio de 21,5 % à l’égard des actifs pondérés en fonction des risques (majoré des exigences liées à la réserve pour stabilité intérieure) et en un ratio de 7,25 % à l’égard de l’exposition aux fins du ratio de levier. Par la suite, le BSIF pourra modifier les exigences minimales de TLAC pour certaines BISi ou pour certains groupes de BIS</a:t>
          </a:r>
          <a:r>
            <a:rPr lang="en-US" sz="1200" b="0" i="0" u="none" kern="0" spc="0" baseline="30000">
              <a:ln>
                <a:noFill/>
              </a:ln>
              <a:solidFill>
                <a:srgbClr val="000000"/>
              </a:solidFill>
              <a:latin typeface="Scotia" panose="020B0503020203020204" pitchFamily="34" charset="0"/>
              <a:ea typeface="Scotia" panose="020B0503020203020204" pitchFamily="34" charset="0"/>
              <a:cs typeface="Arial"/>
            </a:rPr>
            <a:t>i</a:t>
          </a: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  </a:t>
          </a:r>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endParaRPr lang="en-US"/>
        </a:p>
        <a:p>
          <a:pPr>
            <a:defRPr lang="en-US" sz="1200" b="0" i="0" u="none" kern="0" spc="0" baseline="0">
              <a:ln>
                <a:noFill/>
              </a:ln>
              <a:solidFill>
                <a:srgbClr val="000000"/>
              </a:solidFill>
              <a:latin typeface="Scotia" panose="020B0503020203020204" pitchFamily="34" charset="0"/>
              <a:ea typeface="Scotia" panose="020B0503020203020204" pitchFamily="34" charset="0"/>
              <a:cs typeface="Arial"/>
            </a:defRPr>
          </a:pP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Le présent document d’informations supplémentaires sur les fonds propres réglementaires, y compris le modèle de déclaration des principales caractéristiques, qui présente un résumé des informations sur les modalités des principales caractéristiques de tous les instruments de fonds propres</a:t>
          </a:r>
          <a:r>
            <a:rPr lang="en-US" sz="1200" b="0" i="0" u="none" kern="0" spc="0" baseline="0">
              <a:ln>
                <a:noFill/>
              </a:ln>
              <a:solidFill>
                <a:srgbClr val="00B0F0"/>
              </a:solidFill>
              <a:latin typeface="Scotia" panose="020B0503020203020204" pitchFamily="34" charset="0"/>
              <a:ea typeface="Scotia" panose="020B0503020203020204" pitchFamily="34" charset="0"/>
              <a:cs typeface="Arial"/>
            </a:rPr>
            <a:t>. </a:t>
          </a:r>
          <a:r>
            <a:rPr lang="en-US" sz="1200" b="0" i="0" u="none" baseline="0">
              <a:solidFill>
                <a:srgbClr val="00B0F0"/>
              </a:solidFill>
              <a:effectLst/>
              <a:latin typeface="+mn-lt"/>
              <a:ea typeface="+mn-ea"/>
              <a:cs typeface="+mn-cs"/>
            </a:rPr>
            <a:t>Ce document </a:t>
          </a:r>
          <a:r>
            <a:rPr lang="en-US" sz="1200" b="0" i="0" u="none" kern="0" spc="0" baseline="0">
              <a:ln>
                <a:noFill/>
              </a:ln>
              <a:solidFill>
                <a:srgbClr val="00B0F0"/>
              </a:solidFill>
              <a:latin typeface="Scotia" panose="020B0503020203020204" pitchFamily="34" charset="0"/>
              <a:ea typeface="Scotia" panose="020B0503020203020204" pitchFamily="34" charset="0"/>
              <a:cs typeface="Arial"/>
            </a:rPr>
            <a:t> </a:t>
          </a:r>
          <a:r>
            <a:rPr lang="en-US" sz="1200" b="0" i="0" u="none" kern="0" spc="0" baseline="0">
              <a:ln>
                <a:noFill/>
              </a:ln>
              <a:solidFill>
                <a:srgbClr val="000000"/>
              </a:solidFill>
              <a:latin typeface="Scotia" panose="020B0503020203020204" pitchFamily="34" charset="0"/>
              <a:ea typeface="Scotia" panose="020B0503020203020204" pitchFamily="34" charset="0"/>
              <a:cs typeface="Arial"/>
            </a:rPr>
            <a:t>est publié sur le site Internet de la Banque à l’adresse suivante : http: //www.scotiabank.com/ca/en/0,,3066,00.htm.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xdr:colOff>
      <xdr:row>2</xdr:row>
      <xdr:rowOff>15240</xdr:rowOff>
    </xdr:from>
    <xdr:to>
      <xdr:col>2</xdr:col>
      <xdr:colOff>1253490</xdr:colOff>
      <xdr:row>7</xdr:row>
      <xdr:rowOff>0</xdr:rowOff>
    </xdr:to>
    <xdr:cxnSp macro="">
      <xdr:nvCxnSpPr>
        <xdr:cNvPr id="2" name="Straight Connector 1">
          <a:extLst>
            <a:ext uri="{FF2B5EF4-FFF2-40B4-BE49-F238E27FC236}">
              <a16:creationId xmlns:a16="http://schemas.microsoft.com/office/drawing/2014/main" id="{00000000-0008-0000-1800-000002000000}"/>
            </a:ext>
          </a:extLst>
        </xdr:cNvPr>
        <xdr:cNvCxnSpPr/>
      </xdr:nvCxnSpPr>
      <xdr:spPr>
        <a:xfrm>
          <a:off x="899160" y="419100"/>
          <a:ext cx="1249680" cy="876300"/>
        </a:xfrm>
        <a:prstGeom prst="line">
          <a:avLst/>
        </a:prstGeom>
        <a:ln>
          <a:solidFill>
            <a:schemeClr val="bg1">
              <a:lumMod val="85000"/>
            </a:schemeClr>
          </a:solidFill>
        </a:ln>
      </xdr:spPr>
      <xdr:style>
        <a:lnRef idx="1">
          <a:schemeClr val="tx1"/>
        </a:lnRef>
        <a:fillRef idx="0">
          <a:schemeClr val="tx1"/>
        </a:fillRef>
        <a:effectRef idx="0">
          <a:schemeClr val="tx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15766</xdr:colOff>
      <xdr:row>4</xdr:row>
      <xdr:rowOff>15766</xdr:rowOff>
    </xdr:from>
    <xdr:to>
      <xdr:col>1</xdr:col>
      <xdr:colOff>2470150</xdr:colOff>
      <xdr:row>5</xdr:row>
      <xdr:rowOff>177800</xdr:rowOff>
    </xdr:to>
    <xdr:cxnSp macro="">
      <xdr:nvCxnSpPr>
        <xdr:cNvPr id="2" name="Straight Connector 1">
          <a:extLst>
            <a:ext uri="{FF2B5EF4-FFF2-40B4-BE49-F238E27FC236}">
              <a16:creationId xmlns:a16="http://schemas.microsoft.com/office/drawing/2014/main" id="{00000000-0008-0000-2000-000002000000}"/>
            </a:ext>
          </a:extLst>
        </xdr:cNvPr>
        <xdr:cNvCxnSpPr/>
      </xdr:nvCxnSpPr>
      <xdr:spPr>
        <a:xfrm>
          <a:off x="121920" y="777240"/>
          <a:ext cx="2415540" cy="441960"/>
        </a:xfrm>
        <a:prstGeom prst="line">
          <a:avLst/>
        </a:prstGeom>
        <a:ln>
          <a:solidFill>
            <a:schemeClr val="bg1">
              <a:lumMod val="85000"/>
            </a:schemeClr>
          </a:solidFill>
        </a:ln>
      </xdr:spPr>
      <xdr:style>
        <a:lnRef idx="1">
          <a:schemeClr val="tx1"/>
        </a:lnRef>
        <a:fillRef idx="0">
          <a:schemeClr val="tx1"/>
        </a:fillRef>
        <a:effectRef idx="0">
          <a:schemeClr val="tx1"/>
        </a:effectRef>
        <a:fontRef idx="minor">
          <a:schemeClr val="tx1"/>
        </a:fontRef>
      </xdr:style>
    </xdr:cxnSp>
    <xdr:clientData/>
  </xdr:twoCellAnchor>
  <xdr:twoCellAnchor>
    <xdr:from>
      <xdr:col>1</xdr:col>
      <xdr:colOff>15766</xdr:colOff>
      <xdr:row>4</xdr:row>
      <xdr:rowOff>15766</xdr:rowOff>
    </xdr:from>
    <xdr:to>
      <xdr:col>1</xdr:col>
      <xdr:colOff>2470150</xdr:colOff>
      <xdr:row>5</xdr:row>
      <xdr:rowOff>177800</xdr:rowOff>
    </xdr:to>
    <xdr:cxnSp macro="">
      <xdr:nvCxnSpPr>
        <xdr:cNvPr id="3" name="Straight Connector 2">
          <a:extLst>
            <a:ext uri="{FF2B5EF4-FFF2-40B4-BE49-F238E27FC236}">
              <a16:creationId xmlns:a16="http://schemas.microsoft.com/office/drawing/2014/main" id="{00000000-0008-0000-2000-000003000000}"/>
            </a:ext>
          </a:extLst>
        </xdr:cNvPr>
        <xdr:cNvCxnSpPr/>
      </xdr:nvCxnSpPr>
      <xdr:spPr>
        <a:xfrm>
          <a:off x="121920" y="777240"/>
          <a:ext cx="2415540" cy="441960"/>
        </a:xfrm>
        <a:prstGeom prst="line">
          <a:avLst/>
        </a:prstGeom>
        <a:ln>
          <a:solidFill>
            <a:schemeClr val="bg1">
              <a:lumMod val="85000"/>
            </a:schemeClr>
          </a:solidFill>
        </a:ln>
      </xdr:spPr>
      <xdr:style>
        <a:lnRef idx="1">
          <a:schemeClr val="tx1"/>
        </a:lnRef>
        <a:fillRef idx="0">
          <a:schemeClr val="tx1"/>
        </a:fillRef>
        <a:effectRef idx="0">
          <a:schemeClr val="tx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8</xdr:col>
      <xdr:colOff>0</xdr:colOff>
      <xdr:row>28</xdr:row>
      <xdr:rowOff>182880</xdr:rowOff>
    </xdr:from>
    <xdr:ext cx="99060" cy="213360"/>
    <xdr:sp macro="" textlink="">
      <xdr:nvSpPr>
        <xdr:cNvPr id="2" name="Text Box 41">
          <a:extLst>
            <a:ext uri="{FF2B5EF4-FFF2-40B4-BE49-F238E27FC236}">
              <a16:creationId xmlns:a16="http://schemas.microsoft.com/office/drawing/2014/main" id="{00000000-0008-0000-2A00-000002000000}"/>
            </a:ext>
          </a:extLst>
        </xdr:cNvPr>
        <xdr:cNvSpPr txBox="1">
          <a:spLocks noChangeArrowheads="1"/>
        </xdr:cNvSpPr>
      </xdr:nvSpPr>
      <xdr:spPr bwMode="auto">
        <a:xfrm>
          <a:off x="10553700" y="5059680"/>
          <a:ext cx="990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a:p>
      </xdr:txBody>
    </xdr:sp>
    <xdr:clientData/>
  </xdr:oneCellAnchor>
  <xdr:oneCellAnchor>
    <xdr:from>
      <xdr:col>8</xdr:col>
      <xdr:colOff>0</xdr:colOff>
      <xdr:row>28</xdr:row>
      <xdr:rowOff>182880</xdr:rowOff>
    </xdr:from>
    <xdr:ext cx="0" cy="236220"/>
    <xdr:sp macro="" textlink="">
      <xdr:nvSpPr>
        <xdr:cNvPr id="3" name="Text Box 41">
          <a:extLst>
            <a:ext uri="{FF2B5EF4-FFF2-40B4-BE49-F238E27FC236}">
              <a16:creationId xmlns:a16="http://schemas.microsoft.com/office/drawing/2014/main" id="{00000000-0008-0000-2A00-000003000000}"/>
            </a:ext>
          </a:extLst>
        </xdr:cNvPr>
        <xdr:cNvSpPr txBox="1">
          <a:spLocks noChangeArrowheads="1"/>
        </xdr:cNvSpPr>
      </xdr:nvSpPr>
      <xdr:spPr bwMode="auto">
        <a:xfrm>
          <a:off x="10553700" y="5059680"/>
          <a:ext cx="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hyperlink" Target="https://www.scotiabank.com/ca/en/about/investors-shareholders/annual-report-and-meeting.html" TargetMode="External"/><Relationship Id="rId18" Type="http://schemas.openxmlformats.org/officeDocument/2006/relationships/hyperlink" Target="https://www.scotiabank.com/ca/en/about/investors-shareholders/annual-report-and-meeting.html" TargetMode="External"/><Relationship Id="rId26" Type="http://schemas.openxmlformats.org/officeDocument/2006/relationships/hyperlink" Target="https://www.scotiabank.com/ca/en/about/investors-shareholders/annual-report-and-meeting.html" TargetMode="External"/><Relationship Id="rId39" Type="http://schemas.openxmlformats.org/officeDocument/2006/relationships/hyperlink" Target="https://www.scotiabank.com/ca/en/about/investors-shareholders/annual-report-and-meeting.html" TargetMode="External"/><Relationship Id="rId21" Type="http://schemas.openxmlformats.org/officeDocument/2006/relationships/hyperlink" Target="https://www.scotiabank.com/ca/en/about/investors-shareholders/annual-report-and-meeting.html" TargetMode="External"/><Relationship Id="rId34" Type="http://schemas.openxmlformats.org/officeDocument/2006/relationships/hyperlink" Target="https://www.scotiabank.com/ca/en/about/investors-shareholders/annual-report-and-meeting.html" TargetMode="External"/><Relationship Id="rId42" Type="http://schemas.openxmlformats.org/officeDocument/2006/relationships/hyperlink" Target="https://www.scotiabank.com/ca/en/about/investors-shareholders/annual-report-and-meeting.html" TargetMode="External"/><Relationship Id="rId47" Type="http://schemas.openxmlformats.org/officeDocument/2006/relationships/hyperlink" Target="https://www.scotiabank.com/ca/en/about/investors-shareholders/annual-report-and-meeting.html" TargetMode="External"/><Relationship Id="rId50" Type="http://schemas.openxmlformats.org/officeDocument/2006/relationships/hyperlink" Target="https://www.scotiabank.com/ca/en/about/investors-shareholders/annual-report-and-meeting.html" TargetMode="External"/><Relationship Id="rId55" Type="http://schemas.openxmlformats.org/officeDocument/2006/relationships/hyperlink" Target="https://www.scotiabank.com/ca/en/about/investors-shareholders/annual-report-and-meeting.html" TargetMode="External"/><Relationship Id="rId63" Type="http://schemas.openxmlformats.org/officeDocument/2006/relationships/hyperlink" Target="https://www.scotiabank.com/ca/en/about/investors-shareholders/annual-report-and-meeting.html" TargetMode="External"/><Relationship Id="rId68" Type="http://schemas.openxmlformats.org/officeDocument/2006/relationships/printerSettings" Target="../printerSettings/printerSettings8.bin"/><Relationship Id="rId7" Type="http://schemas.openxmlformats.org/officeDocument/2006/relationships/hyperlink" Target="https://www.scotiabank.com/ca/en/about/investors-shareholders/annual-report-and-meeting.html" TargetMode="External"/><Relationship Id="rId2" Type="http://schemas.openxmlformats.org/officeDocument/2006/relationships/hyperlink" Target="https://www.scotiabank.com/ca/en/about/investors-shareholders/annual-report-and-meeting.html" TargetMode="External"/><Relationship Id="rId16" Type="http://schemas.openxmlformats.org/officeDocument/2006/relationships/hyperlink" Target="https://www.scotiabank.com/ca/en/about/investors-shareholders/annual-report-and-meeting.html" TargetMode="External"/><Relationship Id="rId29" Type="http://schemas.openxmlformats.org/officeDocument/2006/relationships/hyperlink" Target="https://www.scotiabank.com/ca/en/about/investors-shareholders/annual-report-and-meeting.html" TargetMode="External"/><Relationship Id="rId1" Type="http://schemas.openxmlformats.org/officeDocument/2006/relationships/hyperlink" Target="https://www.scotiabank.com/ca/en/about/investors-shareholders/annual-report-and-meeting.html" TargetMode="External"/><Relationship Id="rId6" Type="http://schemas.openxmlformats.org/officeDocument/2006/relationships/hyperlink" Target="https://www.scotiabank.com/ca/en/about/investors-shareholders/annual-report-and-meeting.html" TargetMode="External"/><Relationship Id="rId11" Type="http://schemas.openxmlformats.org/officeDocument/2006/relationships/hyperlink" Target="https://www.scotiabank.com/ca/en/about/investors-shareholders/annual-report-and-meeting.html" TargetMode="External"/><Relationship Id="rId24" Type="http://schemas.openxmlformats.org/officeDocument/2006/relationships/hyperlink" Target="https://www.scotiabank.com/ca/en/about/investors-shareholders/annual-report-and-meeting.html" TargetMode="External"/><Relationship Id="rId32" Type="http://schemas.openxmlformats.org/officeDocument/2006/relationships/hyperlink" Target="https://www.scotiabank.com/ca/en/about/investors-shareholders/annual-report-and-meeting.html" TargetMode="External"/><Relationship Id="rId37" Type="http://schemas.openxmlformats.org/officeDocument/2006/relationships/hyperlink" Target="https://www.scotiabank.com/ca/en/about/investors-shareholders/annual-report-and-meeting.html" TargetMode="External"/><Relationship Id="rId40" Type="http://schemas.openxmlformats.org/officeDocument/2006/relationships/hyperlink" Target="https://www.scotiabank.com/ca/en/about/investors-shareholders/annual-report-and-meeting.html" TargetMode="External"/><Relationship Id="rId45" Type="http://schemas.openxmlformats.org/officeDocument/2006/relationships/hyperlink" Target="https://www.scotiabank.com/ca/en/about/investors-shareholders/annual-report-and-meeting.html" TargetMode="External"/><Relationship Id="rId53" Type="http://schemas.openxmlformats.org/officeDocument/2006/relationships/hyperlink" Target="https://www.scotiabank.com/ca/en/about/investors-shareholders/annual-report-and-meeting.html" TargetMode="External"/><Relationship Id="rId58" Type="http://schemas.openxmlformats.org/officeDocument/2006/relationships/hyperlink" Target="https://www.scotiabank.com/ca/en/about/investors-shareholders/annual-report-and-meeting.html" TargetMode="External"/><Relationship Id="rId66" Type="http://schemas.openxmlformats.org/officeDocument/2006/relationships/hyperlink" Target="https://www.scotiabank.com/ca/en/about/investors-shareholders/annual-report-and-meeting.html" TargetMode="External"/><Relationship Id="rId5" Type="http://schemas.openxmlformats.org/officeDocument/2006/relationships/hyperlink" Target="https://www.scotiabank.com/ca/en/about/investors-shareholders/annual-report-and-meeting.html" TargetMode="External"/><Relationship Id="rId15" Type="http://schemas.openxmlformats.org/officeDocument/2006/relationships/hyperlink" Target="https://www.scotiabank.com/ca/en/about/investors-shareholders/annual-report-and-meeting.html" TargetMode="External"/><Relationship Id="rId23" Type="http://schemas.openxmlformats.org/officeDocument/2006/relationships/hyperlink" Target="https://www.scotiabank.com/ca/en/about/investors-shareholders/annual-report-and-meeting.html" TargetMode="External"/><Relationship Id="rId28" Type="http://schemas.openxmlformats.org/officeDocument/2006/relationships/hyperlink" Target="https://www.scotiabank.com/ca/en/about/investors-shareholders/annual-report-and-meeting.html" TargetMode="External"/><Relationship Id="rId36" Type="http://schemas.openxmlformats.org/officeDocument/2006/relationships/hyperlink" Target="https://www.scotiabank.com/ca/en/about/investors-shareholders/annual-report-and-meeting.html" TargetMode="External"/><Relationship Id="rId49" Type="http://schemas.openxmlformats.org/officeDocument/2006/relationships/hyperlink" Target="https://www.scotiabank.com/ca/en/about/investors-shareholders/annual-report-and-meeting.html" TargetMode="External"/><Relationship Id="rId57" Type="http://schemas.openxmlformats.org/officeDocument/2006/relationships/hyperlink" Target="https://www.scotiabank.com/ca/en/about/investors-shareholders/annual-report-and-meeting.html" TargetMode="External"/><Relationship Id="rId61" Type="http://schemas.openxmlformats.org/officeDocument/2006/relationships/hyperlink" Target="https://www.scotiabank.com/ca/en/about/investors-shareholders/annual-report-and-meeting.html" TargetMode="External"/><Relationship Id="rId10" Type="http://schemas.openxmlformats.org/officeDocument/2006/relationships/hyperlink" Target="https://www.scotiabank.com/ca/en/about/investors-shareholders/annual-report-and-meeting.html" TargetMode="External"/><Relationship Id="rId19" Type="http://schemas.openxmlformats.org/officeDocument/2006/relationships/hyperlink" Target="https://www.scotiabank.com/ca/en/about/investors-shareholders/annual-report-and-meeting.html" TargetMode="External"/><Relationship Id="rId31" Type="http://schemas.openxmlformats.org/officeDocument/2006/relationships/hyperlink" Target="https://www.scotiabank.com/ca/en/about/investors-shareholders/annual-report-and-meeting.html" TargetMode="External"/><Relationship Id="rId44" Type="http://schemas.openxmlformats.org/officeDocument/2006/relationships/hyperlink" Target="https://www.scotiabank.com/ca/en/about/investors-shareholders/annual-report-and-meeting.html" TargetMode="External"/><Relationship Id="rId52" Type="http://schemas.openxmlformats.org/officeDocument/2006/relationships/hyperlink" Target="https://www.scotiabank.com/ca/en/about/investors-shareholders/annual-report-and-meeting.html" TargetMode="External"/><Relationship Id="rId60" Type="http://schemas.openxmlformats.org/officeDocument/2006/relationships/hyperlink" Target="https://www.scotiabank.com/ca/en/about/investors-shareholders/annual-report-and-meeting.html" TargetMode="External"/><Relationship Id="rId65" Type="http://schemas.openxmlformats.org/officeDocument/2006/relationships/hyperlink" Target="https://www.scotiabank.com/ca/en/about/investors-shareholders/annual-report-and-meeting.html" TargetMode="External"/><Relationship Id="rId4" Type="http://schemas.openxmlformats.org/officeDocument/2006/relationships/hyperlink" Target="https://www.scotiabank.com/ca/en/about/investors-shareholders/annual-report-and-meeting.html" TargetMode="External"/><Relationship Id="rId9" Type="http://schemas.openxmlformats.org/officeDocument/2006/relationships/hyperlink" Target="https://www.scotiabank.com/ca/en/about/investors-shareholders/annual-report-and-meeting.html" TargetMode="External"/><Relationship Id="rId14" Type="http://schemas.openxmlformats.org/officeDocument/2006/relationships/hyperlink" Target="https://www.scotiabank.com/ca/en/about/investors-shareholders/annual-report-and-meeting.html" TargetMode="External"/><Relationship Id="rId22" Type="http://schemas.openxmlformats.org/officeDocument/2006/relationships/hyperlink" Target="https://www.scotiabank.com/ca/en/about/investors-shareholders/annual-report-and-meeting.html" TargetMode="External"/><Relationship Id="rId27" Type="http://schemas.openxmlformats.org/officeDocument/2006/relationships/hyperlink" Target="https://www.scotiabank.com/ca/en/about/investors-shareholders/annual-report-and-meeting.html" TargetMode="External"/><Relationship Id="rId30" Type="http://schemas.openxmlformats.org/officeDocument/2006/relationships/hyperlink" Target="https://www.scotiabank.com/ca/en/about/investors-shareholders/annual-report-and-meeting.html" TargetMode="External"/><Relationship Id="rId35" Type="http://schemas.openxmlformats.org/officeDocument/2006/relationships/hyperlink" Target="https://www.scotiabank.com/ca/en/about/investors-shareholders/annual-report-and-meeting.html" TargetMode="External"/><Relationship Id="rId43" Type="http://schemas.openxmlformats.org/officeDocument/2006/relationships/hyperlink" Target="https://www.scotiabank.com/ca/en/about/investors-shareholders/annual-report-and-meeting.html" TargetMode="External"/><Relationship Id="rId48" Type="http://schemas.openxmlformats.org/officeDocument/2006/relationships/hyperlink" Target="https://www.scotiabank.com/ca/en/about/investors-shareholders/annual-report-and-meeting.html" TargetMode="External"/><Relationship Id="rId56" Type="http://schemas.openxmlformats.org/officeDocument/2006/relationships/hyperlink" Target="https://www.scotiabank.com/ca/en/about/investors-shareholders/annual-report-and-meeting.html" TargetMode="External"/><Relationship Id="rId64" Type="http://schemas.openxmlformats.org/officeDocument/2006/relationships/hyperlink" Target="https://www.scotiabank.com/ca/en/about/investors-shareholders/annual-report-and-meeting.html" TargetMode="External"/><Relationship Id="rId69" Type="http://schemas.openxmlformats.org/officeDocument/2006/relationships/vmlDrawing" Target="../drawings/vmlDrawing7.vml"/><Relationship Id="rId8" Type="http://schemas.openxmlformats.org/officeDocument/2006/relationships/hyperlink" Target="https://www.scotiabank.com/ca/en/about/investors-shareholders/annual-report-and-meeting.html" TargetMode="External"/><Relationship Id="rId51" Type="http://schemas.openxmlformats.org/officeDocument/2006/relationships/hyperlink" Target="https://www.scotiabank.com/ca/en/about/investors-shareholders/annual-report-and-meeting.html" TargetMode="External"/><Relationship Id="rId3" Type="http://schemas.openxmlformats.org/officeDocument/2006/relationships/hyperlink" Target="https://www.scotiabank.com/ca/en/about/investors-shareholders/annual-report-and-meeting.html" TargetMode="External"/><Relationship Id="rId12" Type="http://schemas.openxmlformats.org/officeDocument/2006/relationships/hyperlink" Target="https://www.scotiabank.com/ca/en/about/investors-shareholders/annual-report-and-meeting.html" TargetMode="External"/><Relationship Id="rId17" Type="http://schemas.openxmlformats.org/officeDocument/2006/relationships/hyperlink" Target="https://www.scotiabank.com/ca/en/about/investors-shareholders/annual-report-and-meeting.html" TargetMode="External"/><Relationship Id="rId25" Type="http://schemas.openxmlformats.org/officeDocument/2006/relationships/hyperlink" Target="https://www.scotiabank.com/ca/en/about/investors-shareholders/annual-report-and-meeting.html" TargetMode="External"/><Relationship Id="rId33" Type="http://schemas.openxmlformats.org/officeDocument/2006/relationships/hyperlink" Target="https://www.scotiabank.com/ca/en/about/investors-shareholders/annual-report-and-meeting.html" TargetMode="External"/><Relationship Id="rId38" Type="http://schemas.openxmlformats.org/officeDocument/2006/relationships/hyperlink" Target="https://www.scotiabank.com/ca/en/about/investors-shareholders/annual-report-and-meeting.html" TargetMode="External"/><Relationship Id="rId46" Type="http://schemas.openxmlformats.org/officeDocument/2006/relationships/hyperlink" Target="https://www.scotiabank.com/ca/en/about/investors-shareholders/annual-report-and-meeting.html" TargetMode="External"/><Relationship Id="rId59" Type="http://schemas.openxmlformats.org/officeDocument/2006/relationships/hyperlink" Target="https://www.scotiabank.com/ca/en/about/investors-shareholders/annual-report-and-meeting.html" TargetMode="External"/><Relationship Id="rId67" Type="http://schemas.openxmlformats.org/officeDocument/2006/relationships/hyperlink" Target="https://www.scotiabank.com/ca/en/about/investors-shareholders/annual-report-and-meeting.html" TargetMode="External"/><Relationship Id="rId20" Type="http://schemas.openxmlformats.org/officeDocument/2006/relationships/hyperlink" Target="https://www.scotiabank.com/ca/en/about/investors-shareholders/annual-report-and-meeting.html" TargetMode="External"/><Relationship Id="rId41" Type="http://schemas.openxmlformats.org/officeDocument/2006/relationships/hyperlink" Target="https://www.scotiabank.com/ca/en/about/investors-shareholders/annual-report-and-meeting.html" TargetMode="External"/><Relationship Id="rId54" Type="http://schemas.openxmlformats.org/officeDocument/2006/relationships/hyperlink" Target="https://www.scotiabank.com/ca/en/about/investors-shareholders/annual-report-and-meeting.html" TargetMode="External"/><Relationship Id="rId62" Type="http://schemas.openxmlformats.org/officeDocument/2006/relationships/hyperlink" Target="https://www.scotiabank.com/ca/en/about/investors-shareholders/annual-report-and-meeting.html"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45FEA-9BE5-480B-8653-7D011685A7B8}">
  <sheetPr codeName="Sheet1">
    <pageSetUpPr fitToPage="1"/>
  </sheetPr>
  <dimension ref="A1:Q40"/>
  <sheetViews>
    <sheetView tabSelected="1" zoomScaleNormal="100" workbookViewId="0"/>
  </sheetViews>
  <sheetFormatPr defaultColWidth="0" defaultRowHeight="0" customHeight="1" zeroHeight="1"/>
  <cols>
    <col min="1" max="1" width="15.85546875" customWidth="1"/>
    <col min="2" max="2" width="5.85546875" customWidth="1"/>
    <col min="3" max="17" width="9.140625" customWidth="1"/>
    <col min="18" max="16384" width="9.140625" hidden="1"/>
  </cols>
  <sheetData>
    <row r="1" spans="1:17" ht="15" customHeight="1">
      <c r="A1" s="1"/>
      <c r="B1" s="1"/>
      <c r="C1" s="1"/>
      <c r="D1" s="1"/>
      <c r="E1" s="1"/>
      <c r="F1" s="1"/>
      <c r="G1" s="1"/>
      <c r="H1" s="1"/>
      <c r="I1" s="1"/>
      <c r="J1" s="1"/>
      <c r="K1" s="1"/>
      <c r="L1" s="1"/>
      <c r="M1" s="1"/>
      <c r="N1" s="1"/>
      <c r="O1" s="1"/>
      <c r="P1" s="1"/>
      <c r="Q1" s="1"/>
    </row>
    <row r="2" spans="1:17" ht="15" customHeight="1">
      <c r="A2" s="1"/>
      <c r="B2" s="1521"/>
      <c r="C2" s="1522"/>
      <c r="D2" s="1522"/>
      <c r="E2" s="1523"/>
      <c r="F2" s="1523"/>
      <c r="G2" s="1523"/>
      <c r="H2" s="1523"/>
      <c r="I2" s="1523"/>
      <c r="J2" s="1523"/>
      <c r="K2" s="1523"/>
      <c r="L2" s="1523"/>
      <c r="M2" s="1523"/>
      <c r="N2" s="1523"/>
      <c r="O2" s="1523"/>
      <c r="P2" s="1523"/>
      <c r="Q2" s="1"/>
    </row>
    <row r="3" spans="1:17" ht="15" customHeight="1">
      <c r="A3" s="1"/>
      <c r="B3" s="1521"/>
      <c r="C3" s="1522"/>
      <c r="D3" s="1522"/>
      <c r="E3" s="1523"/>
      <c r="F3" s="1523"/>
      <c r="G3" s="1523"/>
      <c r="H3" s="1523"/>
      <c r="I3" s="1523"/>
      <c r="J3" s="1523"/>
      <c r="K3" s="1523"/>
      <c r="L3" s="1523"/>
      <c r="M3" s="1523"/>
      <c r="N3" s="1523"/>
      <c r="O3" s="1523"/>
      <c r="P3" s="1523"/>
      <c r="Q3" s="1"/>
    </row>
    <row r="4" spans="1:17" ht="15" customHeight="1">
      <c r="A4" s="1"/>
      <c r="B4" s="1521"/>
      <c r="C4" s="1522"/>
      <c r="D4" s="1522"/>
      <c r="E4" s="1523"/>
      <c r="F4" s="1523"/>
      <c r="G4" s="1523"/>
      <c r="H4" s="1523"/>
      <c r="I4" s="1523"/>
      <c r="J4" s="1523"/>
      <c r="K4" s="1523"/>
      <c r="L4" s="1523"/>
      <c r="M4" s="1523"/>
      <c r="N4" s="1523"/>
      <c r="O4" s="1523"/>
      <c r="P4" s="1523"/>
      <c r="Q4" s="1"/>
    </row>
    <row r="5" spans="1:17" ht="15" customHeight="1">
      <c r="A5" s="1"/>
      <c r="B5" s="1521"/>
      <c r="C5" s="1522"/>
      <c r="D5" s="1522"/>
      <c r="E5" s="1523"/>
      <c r="F5" s="1523"/>
      <c r="G5" s="1523"/>
      <c r="H5" s="1523"/>
      <c r="I5" s="1523"/>
      <c r="J5" s="1523"/>
      <c r="K5" s="1523"/>
      <c r="L5" s="1523"/>
      <c r="M5" s="1523"/>
      <c r="N5" s="1523"/>
      <c r="O5" s="1523"/>
      <c r="P5" s="1523"/>
      <c r="Q5" s="1"/>
    </row>
    <row r="6" spans="1:17" ht="15" customHeight="1">
      <c r="A6" s="1"/>
      <c r="B6" s="1521"/>
      <c r="C6" s="1522"/>
      <c r="D6" s="1522"/>
      <c r="E6" s="1523"/>
      <c r="F6" s="1523"/>
      <c r="G6" s="1523"/>
      <c r="H6" s="1523"/>
      <c r="I6" s="1523"/>
      <c r="J6" s="1523"/>
      <c r="K6" s="1523"/>
      <c r="L6" s="1523"/>
      <c r="M6" s="1523"/>
      <c r="N6" s="1523"/>
      <c r="O6" s="1523"/>
      <c r="P6" s="1523"/>
      <c r="Q6" s="1"/>
    </row>
    <row r="7" spans="1:17" ht="15" customHeight="1">
      <c r="A7" s="1"/>
      <c r="B7" s="1521"/>
      <c r="C7" s="1522"/>
      <c r="D7" s="1522"/>
      <c r="E7" s="1523"/>
      <c r="F7" s="1523"/>
      <c r="G7" s="1523"/>
      <c r="H7" s="1523"/>
      <c r="I7" s="1523"/>
      <c r="J7" s="1523"/>
      <c r="K7" s="1523"/>
      <c r="L7" s="1523"/>
      <c r="M7" s="1523"/>
      <c r="N7" s="1523"/>
      <c r="O7" s="1523"/>
      <c r="P7" s="1523"/>
      <c r="Q7" s="1"/>
    </row>
    <row r="8" spans="1:17" ht="15" customHeight="1">
      <c r="A8" s="1"/>
      <c r="B8" s="1521"/>
      <c r="C8" s="1522"/>
      <c r="D8" s="1522"/>
      <c r="E8" s="1523"/>
      <c r="F8" s="1523"/>
      <c r="G8" s="1523"/>
      <c r="H8" s="1523"/>
      <c r="I8" s="1523"/>
      <c r="J8" s="1523"/>
      <c r="K8" s="1523"/>
      <c r="L8" s="1523"/>
      <c r="M8" s="1523"/>
      <c r="N8" s="1523"/>
      <c r="O8" s="1523"/>
      <c r="P8" s="1523"/>
      <c r="Q8" s="1"/>
    </row>
    <row r="9" spans="1:17" ht="15" customHeight="1">
      <c r="A9" s="1"/>
      <c r="B9" s="1521"/>
      <c r="C9" s="1522"/>
      <c r="D9" s="1522"/>
      <c r="E9" s="1523"/>
      <c r="F9" s="1523"/>
      <c r="G9" s="1523"/>
      <c r="H9" s="1523"/>
      <c r="I9" s="1523"/>
      <c r="J9" s="1523"/>
      <c r="K9" s="1523"/>
      <c r="L9" s="1523"/>
      <c r="M9" s="1523"/>
      <c r="N9" s="1523"/>
      <c r="O9" s="1523"/>
      <c r="P9" s="1523"/>
      <c r="Q9" s="1"/>
    </row>
    <row r="10" spans="1:17" ht="15" customHeight="1">
      <c r="A10" s="1"/>
      <c r="B10" s="1521"/>
      <c r="C10" s="1522"/>
      <c r="D10" s="1522"/>
      <c r="E10" s="1523"/>
      <c r="F10" s="1523"/>
      <c r="G10" s="1523"/>
      <c r="H10" s="1523"/>
      <c r="I10" s="1523"/>
      <c r="J10" s="1523"/>
      <c r="K10" s="1523"/>
      <c r="L10" s="1523"/>
      <c r="M10" s="1523"/>
      <c r="N10" s="1523"/>
      <c r="O10" s="1523"/>
      <c r="P10" s="1523"/>
      <c r="Q10" s="1"/>
    </row>
    <row r="11" spans="1:17" ht="15" customHeight="1">
      <c r="A11" s="1"/>
      <c r="B11" s="1521"/>
      <c r="C11" s="1522"/>
      <c r="D11" s="1522"/>
      <c r="E11" s="1523"/>
      <c r="F11" s="1523"/>
      <c r="G11" s="1523"/>
      <c r="H11" s="1523"/>
      <c r="I11" s="1523"/>
      <c r="J11" s="1523"/>
      <c r="K11" s="1523"/>
      <c r="L11" s="1523"/>
      <c r="M11" s="1523"/>
      <c r="N11" s="1523"/>
      <c r="O11" s="1523"/>
      <c r="P11" s="1523"/>
      <c r="Q11" s="1"/>
    </row>
    <row r="12" spans="1:17" ht="15" customHeight="1">
      <c r="A12" s="1"/>
      <c r="B12" s="1521"/>
      <c r="C12" s="1522"/>
      <c r="D12" s="1522"/>
      <c r="E12" s="1523"/>
      <c r="F12" s="1523"/>
      <c r="G12" s="1523"/>
      <c r="H12" s="1523"/>
      <c r="I12" s="1523"/>
      <c r="J12" s="1523"/>
      <c r="K12" s="1523"/>
      <c r="L12" s="1523"/>
      <c r="M12" s="1523"/>
      <c r="N12" s="1523"/>
      <c r="O12" s="1523"/>
      <c r="P12" s="1523"/>
      <c r="Q12" s="1"/>
    </row>
    <row r="13" spans="1:17" ht="79.5">
      <c r="A13" s="1"/>
      <c r="B13" s="1522"/>
      <c r="C13" s="1945" t="s">
        <v>4</v>
      </c>
      <c r="D13" s="1945"/>
      <c r="E13" s="1945"/>
      <c r="F13" s="1945"/>
      <c r="G13" s="1945"/>
      <c r="H13" s="1945"/>
      <c r="I13" s="1945"/>
      <c r="J13" s="1945"/>
      <c r="K13" s="1945"/>
      <c r="L13" s="1945"/>
      <c r="M13" s="1945"/>
      <c r="N13" s="1945"/>
      <c r="O13" s="1945"/>
      <c r="P13" s="1945"/>
      <c r="Q13" s="1"/>
    </row>
    <row r="14" spans="1:17" ht="69.75" customHeight="1">
      <c r="A14" s="1"/>
      <c r="B14" s="1521"/>
      <c r="C14" s="1946" t="s">
        <v>3</v>
      </c>
      <c r="D14" s="1947"/>
      <c r="E14" s="1947"/>
      <c r="F14" s="1947"/>
      <c r="G14" s="1947"/>
      <c r="H14" s="1947"/>
      <c r="I14" s="1947"/>
      <c r="J14" s="1947"/>
      <c r="K14" s="1947"/>
      <c r="L14" s="1947"/>
      <c r="M14" s="1947"/>
      <c r="N14" s="1947"/>
      <c r="O14" s="1947"/>
      <c r="P14" s="1947"/>
      <c r="Q14" s="1"/>
    </row>
    <row r="15" spans="1:17" ht="144" customHeight="1">
      <c r="A15" s="1"/>
      <c r="B15" s="1521"/>
      <c r="C15" s="1946" t="s">
        <v>2</v>
      </c>
      <c r="D15" s="1947"/>
      <c r="E15" s="1947"/>
      <c r="F15" s="1947"/>
      <c r="G15" s="1947"/>
      <c r="H15" s="1947"/>
      <c r="I15" s="1947"/>
      <c r="J15" s="1947"/>
      <c r="K15" s="1947"/>
      <c r="L15" s="1947"/>
      <c r="M15" s="1947"/>
      <c r="N15" s="1947"/>
      <c r="O15" s="1947"/>
      <c r="P15" s="1947"/>
      <c r="Q15" s="1"/>
    </row>
    <row r="16" spans="1:17" ht="9" customHeight="1">
      <c r="A16" s="1"/>
      <c r="B16" s="1521"/>
      <c r="C16" s="1948"/>
      <c r="D16" s="1948"/>
      <c r="E16" s="1948"/>
      <c r="F16" s="1948"/>
      <c r="G16" s="1948"/>
      <c r="H16" s="1948"/>
      <c r="I16" s="1948"/>
      <c r="J16" s="1948"/>
      <c r="K16" s="1948"/>
      <c r="L16" s="1948"/>
      <c r="M16" s="1948"/>
      <c r="N16" s="1948"/>
      <c r="O16" s="1948"/>
      <c r="P16" s="1948"/>
      <c r="Q16" s="1"/>
    </row>
    <row r="17" spans="1:17" ht="40.700000000000003" customHeight="1">
      <c r="A17" s="1"/>
      <c r="B17" s="1521"/>
      <c r="C17" s="1949" t="s">
        <v>1432</v>
      </c>
      <c r="D17" s="1949"/>
      <c r="E17" s="1949"/>
      <c r="F17" s="1949"/>
      <c r="G17" s="1949"/>
      <c r="H17" s="1949"/>
      <c r="I17" s="1949"/>
      <c r="J17" s="1949"/>
      <c r="K17" s="1949"/>
      <c r="L17" s="1949"/>
      <c r="M17" s="1949"/>
      <c r="N17" s="1949"/>
      <c r="O17" s="1949"/>
      <c r="P17" s="1949"/>
      <c r="Q17" s="1"/>
    </row>
    <row r="18" spans="1:17" ht="32.1" customHeight="1">
      <c r="A18" s="1"/>
      <c r="B18" s="1521"/>
      <c r="C18" s="1950" t="s">
        <v>1433</v>
      </c>
      <c r="D18" s="1950"/>
      <c r="E18" s="1950"/>
      <c r="F18" s="1950"/>
      <c r="G18" s="1950"/>
      <c r="H18" s="1950"/>
      <c r="I18" s="1950"/>
      <c r="J18" s="1950"/>
      <c r="K18" s="1950"/>
      <c r="L18" s="1950"/>
      <c r="M18" s="1950"/>
      <c r="N18" s="1950"/>
      <c r="O18" s="1950"/>
      <c r="P18" s="1950"/>
      <c r="Q18" s="1"/>
    </row>
    <row r="19" spans="1:17" ht="15" customHeight="1">
      <c r="A19" s="1"/>
      <c r="B19" s="1521"/>
      <c r="C19" s="1523"/>
      <c r="D19" s="1523"/>
      <c r="E19" s="1523"/>
      <c r="F19" s="1523"/>
      <c r="G19" s="1523"/>
      <c r="H19" s="1523"/>
      <c r="I19" s="1523"/>
      <c r="J19" s="1523"/>
      <c r="K19" s="1523"/>
      <c r="L19" s="1523"/>
      <c r="M19" s="1523"/>
      <c r="N19" s="1523"/>
      <c r="O19" s="1523"/>
      <c r="P19" s="1523"/>
      <c r="Q19" s="1"/>
    </row>
    <row r="20" spans="1:17" ht="15" customHeight="1">
      <c r="A20" s="1"/>
      <c r="B20" s="1521"/>
      <c r="C20" s="1523"/>
      <c r="D20" s="1523"/>
      <c r="E20" s="1523"/>
      <c r="F20" s="1523"/>
      <c r="G20" s="1523"/>
      <c r="H20" s="1523"/>
      <c r="I20" s="1523"/>
      <c r="J20" s="1523"/>
      <c r="K20" s="1523"/>
      <c r="L20" s="1523"/>
      <c r="M20" s="1523"/>
      <c r="N20" s="1523"/>
      <c r="O20" s="1523"/>
      <c r="P20" s="1523"/>
      <c r="Q20" s="1"/>
    </row>
    <row r="21" spans="1:17" ht="15" customHeight="1">
      <c r="A21" s="1"/>
      <c r="B21" s="1521"/>
      <c r="C21" s="1523"/>
      <c r="D21" s="1523"/>
      <c r="E21" s="1523"/>
      <c r="F21" s="1523"/>
      <c r="G21" s="1523"/>
      <c r="H21" s="1523"/>
      <c r="I21" s="1523"/>
      <c r="J21" s="1523"/>
      <c r="K21" s="1523"/>
      <c r="L21" s="1523"/>
      <c r="M21" s="1523"/>
      <c r="N21" s="1523"/>
      <c r="O21" s="1523"/>
      <c r="P21" s="1523"/>
      <c r="Q21" s="1"/>
    </row>
    <row r="22" spans="1:17" ht="15" customHeight="1">
      <c r="A22" s="1"/>
      <c r="B22" s="1521"/>
      <c r="C22" s="1523"/>
      <c r="D22" s="1523"/>
      <c r="E22" s="1523"/>
      <c r="F22" s="1523"/>
      <c r="G22" s="1523"/>
      <c r="H22" s="1523"/>
      <c r="I22" s="1523"/>
      <c r="J22" s="1523"/>
      <c r="K22" s="1523"/>
      <c r="L22" s="1523"/>
      <c r="M22" s="1523"/>
      <c r="N22" s="1523"/>
      <c r="O22" s="1523"/>
      <c r="P22" s="1523"/>
      <c r="Q22" s="1"/>
    </row>
    <row r="23" spans="1:17" ht="15" customHeight="1">
      <c r="A23" s="1"/>
      <c r="B23" s="1521"/>
      <c r="C23" s="1523"/>
      <c r="D23" s="1523"/>
      <c r="E23" s="1523"/>
      <c r="F23" s="1523"/>
      <c r="G23" s="1523"/>
      <c r="H23" s="1523"/>
      <c r="I23" s="1523"/>
      <c r="J23" s="1523"/>
      <c r="K23" s="1523"/>
      <c r="L23" s="1523"/>
      <c r="M23" s="1523"/>
      <c r="N23" s="1523"/>
      <c r="O23" s="1523"/>
      <c r="P23" s="1523"/>
      <c r="Q23" s="1"/>
    </row>
    <row r="24" spans="1:17" ht="15" customHeight="1">
      <c r="A24" s="1"/>
      <c r="B24" s="1521"/>
      <c r="C24" s="1523"/>
      <c r="D24" s="1523"/>
      <c r="E24" s="1523"/>
      <c r="F24" s="1523"/>
      <c r="G24" s="1523"/>
      <c r="H24" s="1523"/>
      <c r="I24" s="1523"/>
      <c r="J24" s="1523"/>
      <c r="K24" s="1523"/>
      <c r="L24" s="1523"/>
      <c r="M24" s="1523"/>
      <c r="N24" s="1523"/>
      <c r="O24" s="1523"/>
      <c r="P24" s="1523"/>
      <c r="Q24" s="1"/>
    </row>
    <row r="25" spans="1:17" ht="7.5" customHeight="1">
      <c r="A25" s="1"/>
      <c r="B25" s="1521"/>
      <c r="C25" s="1523"/>
      <c r="D25" s="1523"/>
      <c r="E25" s="1523"/>
      <c r="F25" s="1523"/>
      <c r="G25" s="1523"/>
      <c r="H25" s="1523"/>
      <c r="I25" s="1523"/>
      <c r="J25" s="1523"/>
      <c r="K25" s="1523"/>
      <c r="L25" s="1523"/>
      <c r="M25" s="1523"/>
      <c r="N25" s="1523"/>
      <c r="O25" s="1523"/>
      <c r="P25" s="1523"/>
      <c r="Q25" s="1"/>
    </row>
    <row r="26" spans="1:17" ht="15" hidden="1" customHeight="1">
      <c r="A26" s="1"/>
      <c r="B26" s="1521"/>
      <c r="C26" s="1523"/>
      <c r="D26" s="1523"/>
      <c r="E26" s="1523"/>
      <c r="F26" s="1523"/>
      <c r="G26" s="1523"/>
      <c r="H26" s="1523"/>
      <c r="I26" s="1523"/>
      <c r="J26" s="1523"/>
      <c r="K26" s="1523"/>
      <c r="L26" s="1523"/>
      <c r="M26" s="1523"/>
      <c r="N26" s="1523"/>
      <c r="O26" s="1523"/>
      <c r="P26" s="1523"/>
      <c r="Q26" s="1"/>
    </row>
    <row r="27" spans="1:17" ht="4.7" customHeight="1">
      <c r="A27" s="1"/>
      <c r="B27" s="1521"/>
      <c r="C27" s="1944"/>
      <c r="D27" s="1944"/>
      <c r="E27" s="1944"/>
      <c r="F27" s="1944"/>
      <c r="G27" s="1944"/>
      <c r="H27" s="1944"/>
      <c r="I27" s="1944"/>
      <c r="J27" s="1944"/>
      <c r="K27" s="1944"/>
      <c r="L27" s="1944"/>
      <c r="M27" s="1944"/>
      <c r="N27" s="1944"/>
      <c r="O27" s="1944"/>
      <c r="P27" s="1944"/>
      <c r="Q27" s="1"/>
    </row>
    <row r="28" spans="1:17" ht="49.7" customHeight="1">
      <c r="A28" s="1"/>
      <c r="B28" s="1521"/>
      <c r="C28" s="1951" t="s">
        <v>1121</v>
      </c>
      <c r="D28" s="1951"/>
      <c r="E28" s="1951"/>
      <c r="F28" s="1951"/>
      <c r="G28" s="1951"/>
      <c r="H28" s="1951"/>
      <c r="I28" s="1951"/>
      <c r="J28" s="1951"/>
      <c r="K28" s="1951"/>
      <c r="L28" s="1951"/>
      <c r="M28" s="1951"/>
      <c r="N28" s="1951"/>
      <c r="O28" s="1951"/>
      <c r="P28" s="1951"/>
      <c r="Q28" s="1"/>
    </row>
    <row r="29" spans="1:17" ht="15" customHeight="1">
      <c r="A29" s="1"/>
      <c r="B29" s="1521"/>
      <c r="C29" s="1944" t="s">
        <v>1</v>
      </c>
      <c r="D29" s="1944"/>
      <c r="E29" s="1944"/>
      <c r="F29" s="1944"/>
      <c r="G29" s="1944"/>
      <c r="H29" s="1944"/>
      <c r="I29" s="1944"/>
      <c r="J29" s="1944"/>
      <c r="K29" s="1944"/>
      <c r="L29" s="1944"/>
      <c r="M29" s="1944"/>
      <c r="N29" s="1944"/>
      <c r="O29" s="1944"/>
      <c r="P29" s="1944"/>
      <c r="Q29" s="1"/>
    </row>
    <row r="30" spans="1:17" ht="15" customHeight="1">
      <c r="A30" s="1"/>
      <c r="B30" s="1521"/>
      <c r="C30" s="1944" t="s">
        <v>0</v>
      </c>
      <c r="D30" s="1944"/>
      <c r="E30" s="1944"/>
      <c r="F30" s="1944"/>
      <c r="G30" s="1944"/>
      <c r="H30" s="1944"/>
      <c r="I30" s="1944"/>
      <c r="J30" s="1944"/>
      <c r="K30" s="1944"/>
      <c r="L30" s="1944"/>
      <c r="M30" s="1944"/>
      <c r="N30" s="1944"/>
      <c r="O30" s="1944"/>
      <c r="P30" s="1944"/>
      <c r="Q30" s="1"/>
    </row>
    <row r="31" spans="1:17" ht="15" customHeight="1">
      <c r="A31" s="1"/>
      <c r="B31" s="1521"/>
      <c r="C31" s="1944" t="s">
        <v>645</v>
      </c>
      <c r="D31" s="1944"/>
      <c r="E31" s="1944"/>
      <c r="F31" s="1944"/>
      <c r="G31" s="1944"/>
      <c r="H31" s="1944"/>
      <c r="I31" s="1944"/>
      <c r="J31" s="1944"/>
      <c r="K31" s="1944"/>
      <c r="L31" s="1944"/>
      <c r="M31" s="1944"/>
      <c r="N31" s="1944"/>
      <c r="O31" s="1944"/>
      <c r="P31" s="1944"/>
      <c r="Q31" s="1"/>
    </row>
    <row r="32" spans="1:17" ht="15" customHeight="1">
      <c r="A32" s="1"/>
      <c r="B32" s="1"/>
      <c r="C32" s="1"/>
      <c r="D32" s="1"/>
      <c r="E32" s="1"/>
      <c r="F32" s="1"/>
      <c r="G32" s="1"/>
      <c r="H32" s="1"/>
      <c r="I32" s="1"/>
      <c r="J32" s="1"/>
      <c r="K32" s="1"/>
      <c r="L32" s="1"/>
      <c r="M32" s="1"/>
      <c r="N32" s="1"/>
      <c r="O32" s="1"/>
      <c r="P32" s="1"/>
      <c r="Q32" s="1"/>
    </row>
    <row r="33" customFormat="1" ht="15" hidden="1" customHeight="1"/>
    <row r="34" customFormat="1" ht="15" hidden="1" customHeight="1"/>
    <row r="35" customFormat="1" ht="0" hidden="1" customHeight="1"/>
    <row r="36" customFormat="1" ht="0" hidden="1" customHeight="1"/>
    <row r="37" customFormat="1" ht="0" hidden="1" customHeight="1"/>
    <row r="38" customFormat="1" ht="0" hidden="1" customHeight="1"/>
    <row r="39" customFormat="1" ht="0" hidden="1" customHeight="1"/>
    <row r="40" customFormat="1" ht="0" hidden="1" customHeight="1"/>
  </sheetData>
  <mergeCells count="11">
    <mergeCell ref="C31:P31"/>
    <mergeCell ref="C13:P13"/>
    <mergeCell ref="C14:P14"/>
    <mergeCell ref="C15:P15"/>
    <mergeCell ref="C16:P16"/>
    <mergeCell ref="C17:P17"/>
    <mergeCell ref="C18:P18"/>
    <mergeCell ref="C27:P27"/>
    <mergeCell ref="C28:P28"/>
    <mergeCell ref="C29:P29"/>
    <mergeCell ref="C30:P30"/>
  </mergeCells>
  <printOptions horizontalCentered="1" verticalCentered="1"/>
  <pageMargins left="0.51181102362204722" right="0.51181102362204722" top="0.51181102362204722" bottom="0.51181102362204722" header="0.23622047244094491" footer="0.23622047244094491"/>
  <pageSetup scale="69" firstPageNumber="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59EEF-96DF-4323-82F4-D3E6ECFE7268}">
  <sheetPr codeName="Sheet9">
    <tabColor theme="5"/>
    <pageSetUpPr fitToPage="1"/>
  </sheetPr>
  <dimension ref="A1:S109"/>
  <sheetViews>
    <sheetView topLeftCell="A33" zoomScale="145" zoomScaleNormal="145" zoomScaleSheetLayoutView="85" workbookViewId="0"/>
  </sheetViews>
  <sheetFormatPr defaultColWidth="0" defaultRowHeight="15" zeroHeight="1"/>
  <cols>
    <col min="1" max="1" width="1.42578125" style="1" customWidth="1"/>
    <col min="2" max="2" width="30" customWidth="1"/>
    <col min="3" max="4" width="18.85546875" customWidth="1"/>
    <col min="5" max="8" width="19.42578125" customWidth="1"/>
    <col min="9" max="9" width="22.42578125" customWidth="1"/>
    <col min="10" max="10" width="1" customWidth="1"/>
    <col min="11" max="15" width="0" hidden="1" customWidth="1"/>
    <col min="16" max="16384" width="8.42578125" hidden="1"/>
  </cols>
  <sheetData>
    <row r="1" spans="1:19">
      <c r="B1" s="100" t="s">
        <v>5</v>
      </c>
      <c r="C1" s="1"/>
      <c r="D1" s="1"/>
      <c r="E1" s="1"/>
      <c r="F1" s="1"/>
      <c r="G1" s="1"/>
      <c r="H1" s="1"/>
      <c r="I1" s="1"/>
      <c r="J1" s="1"/>
      <c r="K1" s="1"/>
      <c r="L1" s="1"/>
      <c r="M1" s="1"/>
      <c r="N1" s="1"/>
      <c r="O1" s="1"/>
      <c r="P1" s="1"/>
      <c r="Q1" s="1"/>
      <c r="R1" s="1"/>
      <c r="S1" s="1"/>
    </row>
    <row r="2" spans="1:19" s="295" customFormat="1" ht="37.5" customHeight="1">
      <c r="A2" s="31"/>
      <c r="B2" s="2023" t="s">
        <v>894</v>
      </c>
      <c r="C2" s="2024"/>
      <c r="D2" s="2024"/>
      <c r="E2" s="2024"/>
      <c r="F2" s="2024"/>
      <c r="G2" s="2024"/>
      <c r="H2" s="2024"/>
      <c r="I2" s="2025"/>
      <c r="J2" s="31"/>
    </row>
    <row r="3" spans="1:19" ht="27" customHeight="1">
      <c r="B3" s="1851" t="str">
        <f>CurrQtr</f>
        <v>T3 2023 
Bâle III révisé</v>
      </c>
      <c r="C3" s="341" t="s">
        <v>77</v>
      </c>
      <c r="D3" s="340" t="s">
        <v>149</v>
      </c>
      <c r="E3" s="339" t="s">
        <v>148</v>
      </c>
      <c r="F3" s="339" t="s">
        <v>177</v>
      </c>
      <c r="G3" s="339" t="s">
        <v>176</v>
      </c>
      <c r="H3" s="339" t="s">
        <v>175</v>
      </c>
      <c r="I3" s="338" t="s">
        <v>174</v>
      </c>
      <c r="J3" s="1"/>
    </row>
    <row r="4" spans="1:19" s="243" customFormat="1" ht="15" customHeight="1">
      <c r="A4" s="2"/>
      <c r="B4" s="337" t="s">
        <v>701</v>
      </c>
      <c r="C4" s="2027" t="s">
        <v>173</v>
      </c>
      <c r="D4" s="2026" t="s">
        <v>1182</v>
      </c>
      <c r="E4" s="2029" t="s">
        <v>1298</v>
      </c>
      <c r="F4" s="2030"/>
      <c r="G4" s="2030"/>
      <c r="H4" s="2030"/>
      <c r="I4" s="2031"/>
      <c r="J4" s="2"/>
    </row>
    <row r="5" spans="1:19" s="243" customFormat="1" ht="66.599999999999994" customHeight="1">
      <c r="A5" s="2"/>
      <c r="B5" s="336"/>
      <c r="C5" s="2028"/>
      <c r="D5" s="2010"/>
      <c r="E5" s="335" t="s">
        <v>172</v>
      </c>
      <c r="F5" s="334" t="s">
        <v>1183</v>
      </c>
      <c r="G5" s="334" t="s">
        <v>171</v>
      </c>
      <c r="H5" s="334" t="s">
        <v>170</v>
      </c>
      <c r="I5" s="333" t="s">
        <v>1184</v>
      </c>
      <c r="J5" s="2"/>
    </row>
    <row r="6" spans="1:19" s="243" customFormat="1" ht="12.75">
      <c r="A6" s="2"/>
      <c r="B6" s="332" t="str">
        <f>"Actifs"</f>
        <v>Actifs</v>
      </c>
      <c r="C6" s="331"/>
      <c r="D6" s="331"/>
      <c r="E6" s="331"/>
      <c r="F6" s="331"/>
      <c r="G6" s="331"/>
      <c r="H6" s="331"/>
      <c r="I6" s="330"/>
      <c r="J6" s="2"/>
    </row>
    <row r="7" spans="1:19" s="243" customFormat="1" ht="29.85" customHeight="1">
      <c r="A7" s="2"/>
      <c r="B7" s="321" t="s">
        <v>143</v>
      </c>
      <c r="C7" s="320">
        <v>90325</v>
      </c>
      <c r="D7" s="318">
        <v>90189</v>
      </c>
      <c r="E7" s="319">
        <v>90189</v>
      </c>
      <c r="F7" s="318">
        <v>0</v>
      </c>
      <c r="G7" s="318">
        <v>0</v>
      </c>
      <c r="H7" s="318">
        <v>0</v>
      </c>
      <c r="I7" s="317">
        <v>0</v>
      </c>
      <c r="J7" s="2"/>
    </row>
    <row r="8" spans="1:19" s="243" customFormat="1" ht="17.100000000000001" customHeight="1">
      <c r="A8" s="2"/>
      <c r="B8" s="316" t="s">
        <v>78</v>
      </c>
      <c r="C8" s="189">
        <v>1009</v>
      </c>
      <c r="D8" s="188">
        <v>1009</v>
      </c>
      <c r="E8" s="315">
        <v>1009</v>
      </c>
      <c r="F8" s="188">
        <v>0</v>
      </c>
      <c r="G8" s="188">
        <v>0</v>
      </c>
      <c r="H8" s="188">
        <v>1009</v>
      </c>
      <c r="I8" s="314">
        <v>0</v>
      </c>
      <c r="J8" s="2"/>
    </row>
    <row r="9" spans="1:19" s="243" customFormat="1" ht="25.5">
      <c r="A9" s="2"/>
      <c r="B9" s="316" t="s">
        <v>105</v>
      </c>
      <c r="C9" s="189">
        <v>0</v>
      </c>
      <c r="D9" s="188">
        <v>0</v>
      </c>
      <c r="E9" s="315">
        <v>0</v>
      </c>
      <c r="F9" s="188">
        <v>0</v>
      </c>
      <c r="G9" s="188">
        <v>0</v>
      </c>
      <c r="H9" s="188">
        <v>0</v>
      </c>
      <c r="I9" s="314">
        <v>0</v>
      </c>
      <c r="J9" s="2"/>
    </row>
    <row r="10" spans="1:19" s="243" customFormat="1" ht="17.100000000000001" customHeight="1">
      <c r="A10" s="2"/>
      <c r="B10" s="316" t="s">
        <v>94</v>
      </c>
      <c r="C10" s="189">
        <v>108310</v>
      </c>
      <c r="D10" s="188">
        <v>108310</v>
      </c>
      <c r="E10" s="315">
        <v>0</v>
      </c>
      <c r="F10" s="188">
        <v>0</v>
      </c>
      <c r="G10" s="188">
        <v>0</v>
      </c>
      <c r="H10" s="188">
        <v>108310</v>
      </c>
      <c r="I10" s="314">
        <v>0</v>
      </c>
      <c r="J10" s="2"/>
    </row>
    <row r="11" spans="1:19" s="243" customFormat="1" ht="17.100000000000001" customHeight="1">
      <c r="A11" s="2"/>
      <c r="B11" s="316" t="s">
        <v>96</v>
      </c>
      <c r="C11" s="189">
        <v>8420</v>
      </c>
      <c r="D11" s="188">
        <v>8420</v>
      </c>
      <c r="E11" s="315">
        <v>581</v>
      </c>
      <c r="F11" s="188">
        <v>0</v>
      </c>
      <c r="G11" s="188">
        <v>0</v>
      </c>
      <c r="H11" s="188">
        <v>8265</v>
      </c>
      <c r="I11" s="314">
        <v>0</v>
      </c>
      <c r="J11" s="2"/>
    </row>
    <row r="12" spans="1:19" s="243" customFormat="1" ht="17.100000000000001" customHeight="1">
      <c r="A12" s="2"/>
      <c r="B12" s="316" t="s">
        <v>166</v>
      </c>
      <c r="C12" s="189">
        <v>2571</v>
      </c>
      <c r="D12" s="188">
        <v>2571</v>
      </c>
      <c r="E12" s="315">
        <v>0</v>
      </c>
      <c r="F12" s="188">
        <v>0</v>
      </c>
      <c r="G12" s="188">
        <v>0</v>
      </c>
      <c r="H12" s="188">
        <v>2571</v>
      </c>
      <c r="I12" s="314">
        <v>0</v>
      </c>
      <c r="J12" s="2"/>
    </row>
    <row r="13" spans="1:19" s="243" customFormat="1" ht="38.25">
      <c r="A13" s="2"/>
      <c r="B13" s="316" t="s">
        <v>165</v>
      </c>
      <c r="C13" s="189">
        <v>0</v>
      </c>
      <c r="D13" s="188">
        <v>0</v>
      </c>
      <c r="E13" s="315">
        <v>0</v>
      </c>
      <c r="F13" s="188">
        <v>0</v>
      </c>
      <c r="G13" s="188">
        <v>0</v>
      </c>
      <c r="H13" s="188">
        <v>0</v>
      </c>
      <c r="I13" s="314">
        <v>0</v>
      </c>
      <c r="J13" s="2"/>
    </row>
    <row r="14" spans="1:19" s="243" customFormat="1" ht="25.5">
      <c r="A14" s="2"/>
      <c r="B14" s="316" t="s">
        <v>98</v>
      </c>
      <c r="C14" s="189">
        <v>198358</v>
      </c>
      <c r="D14" s="188">
        <v>198358</v>
      </c>
      <c r="E14" s="315">
        <v>0</v>
      </c>
      <c r="F14" s="188">
        <v>198358</v>
      </c>
      <c r="G14" s="188">
        <v>0</v>
      </c>
      <c r="H14" s="188">
        <v>0</v>
      </c>
      <c r="I14" s="314">
        <v>0</v>
      </c>
      <c r="J14" s="2"/>
    </row>
    <row r="15" spans="1:19" s="243" customFormat="1" ht="17.100000000000001" customHeight="1">
      <c r="A15" s="2"/>
      <c r="B15" s="316" t="s">
        <v>99</v>
      </c>
      <c r="C15" s="189">
        <v>44655</v>
      </c>
      <c r="D15" s="188">
        <v>44655</v>
      </c>
      <c r="E15" s="315">
        <v>0</v>
      </c>
      <c r="F15" s="188">
        <v>44655</v>
      </c>
      <c r="G15" s="188">
        <v>0</v>
      </c>
      <c r="H15" s="188">
        <v>31669</v>
      </c>
      <c r="I15" s="314">
        <v>0</v>
      </c>
      <c r="J15" s="2"/>
    </row>
    <row r="16" spans="1:19" s="243" customFormat="1" ht="17.100000000000001" customHeight="1">
      <c r="A16" s="2"/>
      <c r="B16" s="316" t="s">
        <v>100</v>
      </c>
      <c r="C16" s="189">
        <v>110195</v>
      </c>
      <c r="D16" s="188">
        <v>109278</v>
      </c>
      <c r="E16" s="315">
        <v>109278</v>
      </c>
      <c r="F16" s="188">
        <v>0</v>
      </c>
      <c r="G16" s="188">
        <v>0</v>
      </c>
      <c r="H16" s="188">
        <v>0</v>
      </c>
      <c r="I16" s="314">
        <v>0</v>
      </c>
      <c r="J16" s="2"/>
    </row>
    <row r="17" spans="1:10" s="243" customFormat="1" ht="12.75">
      <c r="A17" s="2"/>
      <c r="B17" s="316" t="s">
        <v>92</v>
      </c>
      <c r="C17" s="189">
        <v>0</v>
      </c>
      <c r="D17" s="188">
        <v>0</v>
      </c>
      <c r="E17" s="315">
        <v>0</v>
      </c>
      <c r="F17" s="188">
        <v>0</v>
      </c>
      <c r="G17" s="188">
        <v>0</v>
      </c>
      <c r="H17" s="188">
        <v>0</v>
      </c>
      <c r="I17" s="314">
        <v>0</v>
      </c>
      <c r="J17" s="2"/>
    </row>
    <row r="18" spans="1:10" s="243" customFormat="1" ht="27.75">
      <c r="A18" s="2"/>
      <c r="B18" s="1840" t="s">
        <v>1391</v>
      </c>
      <c r="C18" s="189">
        <v>347707</v>
      </c>
      <c r="D18" s="188">
        <v>347608</v>
      </c>
      <c r="E18" s="315">
        <v>347608</v>
      </c>
      <c r="F18" s="188">
        <v>0</v>
      </c>
      <c r="G18" s="188">
        <v>0</v>
      </c>
      <c r="H18" s="188">
        <v>0</v>
      </c>
      <c r="I18" s="314">
        <v>0</v>
      </c>
      <c r="J18" s="2"/>
    </row>
    <row r="19" spans="1:10" s="243" customFormat="1" ht="17.100000000000001" customHeight="1">
      <c r="A19" s="2"/>
      <c r="B19" s="1840" t="s">
        <v>1392</v>
      </c>
      <c r="C19" s="189">
        <v>103733</v>
      </c>
      <c r="D19" s="188">
        <v>103733</v>
      </c>
      <c r="E19" s="315">
        <v>99893</v>
      </c>
      <c r="F19" s="188">
        <v>0</v>
      </c>
      <c r="G19" s="188">
        <v>3840</v>
      </c>
      <c r="H19" s="188">
        <v>0</v>
      </c>
      <c r="I19" s="314">
        <v>0</v>
      </c>
      <c r="J19" s="2"/>
    </row>
    <row r="20" spans="1:10" s="243" customFormat="1" ht="17.100000000000001" customHeight="1">
      <c r="A20" s="2"/>
      <c r="B20" s="1840" t="s">
        <v>1232</v>
      </c>
      <c r="C20" s="189">
        <v>16607</v>
      </c>
      <c r="D20" s="188">
        <v>16607</v>
      </c>
      <c r="E20" s="315">
        <v>13863</v>
      </c>
      <c r="F20" s="188">
        <v>0</v>
      </c>
      <c r="G20" s="188">
        <v>329</v>
      </c>
      <c r="H20" s="188">
        <v>0</v>
      </c>
      <c r="I20" s="314">
        <v>2415</v>
      </c>
      <c r="J20" s="2"/>
    </row>
    <row r="21" spans="1:10" s="243" customFormat="1" ht="25.5">
      <c r="A21" s="2"/>
      <c r="B21" s="1840" t="s">
        <v>1393</v>
      </c>
      <c r="C21" s="189">
        <v>290051</v>
      </c>
      <c r="D21" s="188">
        <v>290043</v>
      </c>
      <c r="E21" s="315">
        <v>274904</v>
      </c>
      <c r="F21" s="188">
        <v>0</v>
      </c>
      <c r="G21" s="188">
        <v>14567</v>
      </c>
      <c r="H21" s="188">
        <v>0</v>
      </c>
      <c r="I21" s="314">
        <v>572</v>
      </c>
      <c r="J21" s="2"/>
    </row>
    <row r="22" spans="1:10" s="243" customFormat="1" ht="25.5">
      <c r="A22" s="2"/>
      <c r="B22" s="1840" t="s">
        <v>1394</v>
      </c>
      <c r="C22" s="189">
        <v>-5893</v>
      </c>
      <c r="D22" s="188">
        <v>-5892</v>
      </c>
      <c r="E22" s="315">
        <v>-5811</v>
      </c>
      <c r="F22" s="188">
        <v>0</v>
      </c>
      <c r="G22" s="188">
        <v>0</v>
      </c>
      <c r="H22" s="188">
        <v>0</v>
      </c>
      <c r="I22" s="314">
        <v>-81</v>
      </c>
      <c r="J22" s="2"/>
    </row>
    <row r="23" spans="1:10" s="243" customFormat="1" ht="51">
      <c r="A23" s="2"/>
      <c r="B23" s="316" t="s">
        <v>163</v>
      </c>
      <c r="C23" s="189">
        <v>20425</v>
      </c>
      <c r="D23" s="188">
        <v>20425</v>
      </c>
      <c r="E23" s="315">
        <v>20425</v>
      </c>
      <c r="F23" s="188">
        <v>0</v>
      </c>
      <c r="G23" s="188">
        <v>0</v>
      </c>
      <c r="H23" s="188">
        <v>0</v>
      </c>
      <c r="I23" s="314">
        <v>0</v>
      </c>
      <c r="J23" s="2"/>
    </row>
    <row r="24" spans="1:10" s="243" customFormat="1" ht="17.100000000000001" customHeight="1">
      <c r="A24" s="2"/>
      <c r="B24" s="316" t="s">
        <v>162</v>
      </c>
      <c r="C24" s="189">
        <v>5685</v>
      </c>
      <c r="D24" s="188">
        <v>5684</v>
      </c>
      <c r="E24" s="315">
        <v>5684</v>
      </c>
      <c r="F24" s="188">
        <v>0</v>
      </c>
      <c r="G24" s="188">
        <v>0</v>
      </c>
      <c r="H24" s="188">
        <v>0</v>
      </c>
      <c r="I24" s="314">
        <v>0</v>
      </c>
      <c r="J24" s="2"/>
    </row>
    <row r="25" spans="1:10" s="243" customFormat="1" ht="25.5">
      <c r="A25" s="2"/>
      <c r="B25" s="316" t="s">
        <v>161</v>
      </c>
      <c r="C25" s="189">
        <v>2607</v>
      </c>
      <c r="D25" s="188">
        <v>2923</v>
      </c>
      <c r="E25" s="315">
        <v>2923</v>
      </c>
      <c r="F25" s="188">
        <v>0</v>
      </c>
      <c r="G25" s="188">
        <v>0</v>
      </c>
      <c r="H25" s="188">
        <v>0</v>
      </c>
      <c r="I25" s="314">
        <v>0</v>
      </c>
      <c r="J25" s="2"/>
    </row>
    <row r="26" spans="1:10" s="243" customFormat="1" ht="25.5">
      <c r="A26" s="2"/>
      <c r="B26" s="316" t="s">
        <v>160</v>
      </c>
      <c r="C26" s="189">
        <v>17262</v>
      </c>
      <c r="D26" s="188">
        <v>17588</v>
      </c>
      <c r="E26" s="315">
        <v>1536</v>
      </c>
      <c r="F26" s="188">
        <v>0</v>
      </c>
      <c r="G26" s="188">
        <v>0</v>
      </c>
      <c r="H26" s="188">
        <v>0</v>
      </c>
      <c r="I26" s="314">
        <v>16052</v>
      </c>
      <c r="J26" s="2"/>
    </row>
    <row r="27" spans="1:10" s="243" customFormat="1" ht="17.100000000000001" customHeight="1">
      <c r="A27" s="2"/>
      <c r="B27" s="316" t="s">
        <v>159</v>
      </c>
      <c r="C27" s="189">
        <v>3159</v>
      </c>
      <c r="D27" s="188">
        <v>3158</v>
      </c>
      <c r="E27" s="315">
        <v>2954</v>
      </c>
      <c r="F27" s="188">
        <v>0</v>
      </c>
      <c r="G27" s="188">
        <v>0</v>
      </c>
      <c r="H27" s="188">
        <v>0</v>
      </c>
      <c r="I27" s="314">
        <v>204</v>
      </c>
      <c r="J27" s="2"/>
    </row>
    <row r="28" spans="1:10" s="243" customFormat="1" ht="17.100000000000001" customHeight="1">
      <c r="A28" s="2"/>
      <c r="B28" s="1813" t="s">
        <v>30</v>
      </c>
      <c r="C28" s="312">
        <v>30912</v>
      </c>
      <c r="D28" s="310">
        <v>29278</v>
      </c>
      <c r="E28" s="311">
        <v>18448</v>
      </c>
      <c r="F28" s="310">
        <v>10274</v>
      </c>
      <c r="G28" s="310">
        <v>0</v>
      </c>
      <c r="H28" s="310">
        <v>0</v>
      </c>
      <c r="I28" s="309">
        <v>556</v>
      </c>
      <c r="J28" s="2"/>
    </row>
    <row r="29" spans="1:10" s="243" customFormat="1" ht="16.350000000000001" customHeight="1">
      <c r="A29" s="2"/>
      <c r="B29" s="329" t="s">
        <v>115</v>
      </c>
      <c r="C29" s="328">
        <v>1396098</v>
      </c>
      <c r="D29" s="326">
        <v>1393945</v>
      </c>
      <c r="E29" s="327">
        <v>983484</v>
      </c>
      <c r="F29" s="326">
        <v>253287</v>
      </c>
      <c r="G29" s="326">
        <v>18736</v>
      </c>
      <c r="H29" s="326">
        <v>151824</v>
      </c>
      <c r="I29" s="325">
        <v>19718</v>
      </c>
      <c r="J29" s="2"/>
    </row>
    <row r="30" spans="1:10" s="243" customFormat="1" ht="12.75">
      <c r="A30" s="2"/>
      <c r="B30" s="324" t="str">
        <f>"Passifs"</f>
        <v>Passifs</v>
      </c>
      <c r="C30" s="323"/>
      <c r="D30" s="1594"/>
      <c r="E30" s="323"/>
      <c r="F30" s="323"/>
      <c r="G30" s="323"/>
      <c r="H30" s="323"/>
      <c r="I30" s="322"/>
      <c r="J30" s="2"/>
    </row>
    <row r="31" spans="1:10" s="243" customFormat="1" ht="17.850000000000001" customHeight="1">
      <c r="A31" s="2"/>
      <c r="B31" s="321" t="s">
        <v>103</v>
      </c>
      <c r="C31" s="320"/>
      <c r="D31" s="318"/>
      <c r="E31" s="319"/>
      <c r="F31" s="318"/>
      <c r="G31" s="318"/>
      <c r="H31" s="318"/>
      <c r="I31" s="317"/>
      <c r="J31" s="2"/>
    </row>
    <row r="32" spans="1:10" s="243" customFormat="1" ht="17.850000000000001" customHeight="1">
      <c r="A32" s="2"/>
      <c r="B32" s="1840" t="s">
        <v>280</v>
      </c>
      <c r="C32" s="189">
        <v>284738</v>
      </c>
      <c r="D32" s="188">
        <v>284738</v>
      </c>
      <c r="E32" s="315">
        <v>0</v>
      </c>
      <c r="F32" s="188">
        <v>0</v>
      </c>
      <c r="G32" s="188">
        <v>0</v>
      </c>
      <c r="H32" s="188">
        <v>0</v>
      </c>
      <c r="I32" s="314">
        <v>284738</v>
      </c>
      <c r="J32" s="2"/>
    </row>
    <row r="33" spans="1:10" s="243" customFormat="1" ht="25.5">
      <c r="A33" s="2"/>
      <c r="B33" s="1840" t="s">
        <v>1395</v>
      </c>
      <c r="C33" s="189">
        <v>615431</v>
      </c>
      <c r="D33" s="188">
        <v>615431</v>
      </c>
      <c r="E33" s="315">
        <v>0</v>
      </c>
      <c r="F33" s="188">
        <v>0</v>
      </c>
      <c r="G33" s="188">
        <v>0</v>
      </c>
      <c r="H33" s="188">
        <v>0</v>
      </c>
      <c r="I33" s="314">
        <v>615431</v>
      </c>
      <c r="J33" s="2"/>
    </row>
    <row r="34" spans="1:10" s="243" customFormat="1" ht="25.5">
      <c r="A34" s="2"/>
      <c r="B34" s="1840" t="s">
        <v>1396</v>
      </c>
      <c r="C34" s="189">
        <v>57056</v>
      </c>
      <c r="D34" s="188">
        <v>57056</v>
      </c>
      <c r="E34" s="315">
        <v>0</v>
      </c>
      <c r="F34" s="188">
        <v>0</v>
      </c>
      <c r="G34" s="188">
        <v>0</v>
      </c>
      <c r="H34" s="188">
        <v>0</v>
      </c>
      <c r="I34" s="314">
        <v>57056</v>
      </c>
      <c r="J34" s="2"/>
    </row>
    <row r="35" spans="1:10" s="243" customFormat="1" ht="38.25">
      <c r="A35" s="2"/>
      <c r="B35" s="316" t="s">
        <v>165</v>
      </c>
      <c r="C35" s="189">
        <v>28893</v>
      </c>
      <c r="D35" s="188">
        <v>28893</v>
      </c>
      <c r="E35" s="315">
        <v>0</v>
      </c>
      <c r="F35" s="188">
        <v>0</v>
      </c>
      <c r="G35" s="188">
        <v>0</v>
      </c>
      <c r="H35" s="188">
        <v>0</v>
      </c>
      <c r="I35" s="314">
        <v>28893</v>
      </c>
      <c r="J35" s="2"/>
    </row>
    <row r="36" spans="1:10" s="243" customFormat="1" ht="17.850000000000001" customHeight="1">
      <c r="A36" s="2"/>
      <c r="B36" s="316" t="s">
        <v>156</v>
      </c>
      <c r="C36" s="189">
        <v>20478</v>
      </c>
      <c r="D36" s="188">
        <v>20478</v>
      </c>
      <c r="E36" s="315">
        <v>0</v>
      </c>
      <c r="F36" s="188">
        <v>0</v>
      </c>
      <c r="G36" s="188">
        <v>0</v>
      </c>
      <c r="H36" s="188">
        <v>0</v>
      </c>
      <c r="I36" s="314">
        <v>20478</v>
      </c>
      <c r="J36" s="2"/>
    </row>
    <row r="37" spans="1:10" s="243" customFormat="1" ht="29.1" customHeight="1">
      <c r="A37" s="2"/>
      <c r="B37" s="316" t="s">
        <v>154</v>
      </c>
      <c r="C37" s="189">
        <v>37522</v>
      </c>
      <c r="D37" s="188">
        <v>37522</v>
      </c>
      <c r="E37" s="315">
        <v>0</v>
      </c>
      <c r="F37" s="188">
        <v>0</v>
      </c>
      <c r="G37" s="188">
        <v>0</v>
      </c>
      <c r="H37" s="188">
        <v>37522</v>
      </c>
      <c r="I37" s="314">
        <v>0</v>
      </c>
      <c r="J37" s="2"/>
    </row>
    <row r="38" spans="1:10" s="243" customFormat="1" ht="17.850000000000001" customHeight="1">
      <c r="A38" s="2"/>
      <c r="B38" s="316" t="s">
        <v>99</v>
      </c>
      <c r="C38" s="189">
        <v>50848</v>
      </c>
      <c r="D38" s="188">
        <v>50848</v>
      </c>
      <c r="E38" s="315">
        <v>0</v>
      </c>
      <c r="F38" s="188">
        <v>50848</v>
      </c>
      <c r="G38" s="188">
        <v>0</v>
      </c>
      <c r="H38" s="188">
        <v>29269</v>
      </c>
      <c r="I38" s="314">
        <v>0</v>
      </c>
      <c r="J38" s="2"/>
    </row>
    <row r="39" spans="1:10" s="243" customFormat="1" ht="25.5">
      <c r="A39" s="2"/>
      <c r="B39" s="316" t="s">
        <v>117</v>
      </c>
      <c r="C39" s="189">
        <v>147432</v>
      </c>
      <c r="D39" s="188">
        <v>147432</v>
      </c>
      <c r="E39" s="315">
        <v>0</v>
      </c>
      <c r="F39" s="188">
        <v>147432</v>
      </c>
      <c r="G39" s="188">
        <v>0</v>
      </c>
      <c r="H39" s="188">
        <v>0</v>
      </c>
      <c r="I39" s="314">
        <v>0</v>
      </c>
      <c r="J39" s="2"/>
    </row>
    <row r="40" spans="1:10" s="243" customFormat="1" ht="17.850000000000001" customHeight="1">
      <c r="A40" s="2"/>
      <c r="B40" s="316" t="s">
        <v>101</v>
      </c>
      <c r="C40" s="189">
        <v>9566</v>
      </c>
      <c r="D40" s="188">
        <v>9566</v>
      </c>
      <c r="E40" s="315">
        <v>0</v>
      </c>
      <c r="F40" s="188">
        <v>0</v>
      </c>
      <c r="G40" s="188">
        <v>0</v>
      </c>
      <c r="H40" s="188">
        <v>0</v>
      </c>
      <c r="I40" s="314">
        <v>9566</v>
      </c>
      <c r="J40" s="2"/>
    </row>
    <row r="41" spans="1:10" s="243" customFormat="1" ht="17.850000000000001" customHeight="1">
      <c r="A41" s="2"/>
      <c r="B41" s="313" t="s">
        <v>648</v>
      </c>
      <c r="C41" s="312">
        <v>66416</v>
      </c>
      <c r="D41" s="310">
        <v>64263</v>
      </c>
      <c r="E41" s="311">
        <v>0</v>
      </c>
      <c r="F41" s="310">
        <v>0</v>
      </c>
      <c r="G41" s="310">
        <v>0</v>
      </c>
      <c r="H41" s="310">
        <v>432</v>
      </c>
      <c r="I41" s="309">
        <v>63831</v>
      </c>
      <c r="J41" s="2"/>
    </row>
    <row r="42" spans="1:10" s="243" customFormat="1" ht="17.850000000000001" customHeight="1">
      <c r="A42" s="2"/>
      <c r="B42" s="308" t="s">
        <v>647</v>
      </c>
      <c r="C42" s="307">
        <v>1318380</v>
      </c>
      <c r="D42" s="305">
        <v>1316227</v>
      </c>
      <c r="E42" s="306">
        <v>0</v>
      </c>
      <c r="F42" s="305">
        <v>198280</v>
      </c>
      <c r="G42" s="305">
        <v>0</v>
      </c>
      <c r="H42" s="305">
        <v>67223</v>
      </c>
      <c r="I42" s="304">
        <v>1079993</v>
      </c>
      <c r="J42" s="2"/>
    </row>
    <row r="43" spans="1:10" s="243" customFormat="1" ht="18" customHeight="1">
      <c r="A43" s="2"/>
      <c r="B43" s="1960" t="s">
        <v>1491</v>
      </c>
      <c r="C43" s="1960"/>
      <c r="D43" s="1960"/>
      <c r="E43" s="1960"/>
      <c r="F43" s="1960"/>
      <c r="G43" s="1960"/>
      <c r="H43" s="1960"/>
      <c r="I43" s="1960"/>
      <c r="J43" s="303"/>
    </row>
    <row r="44" spans="1:10" s="243" customFormat="1" ht="18" customHeight="1">
      <c r="A44" s="2"/>
      <c r="B44" s="301" t="s">
        <v>895</v>
      </c>
      <c r="C44" s="302"/>
      <c r="D44" s="301"/>
      <c r="E44" s="301"/>
      <c r="F44" s="302"/>
      <c r="G44" s="301"/>
      <c r="H44" s="301"/>
      <c r="I44" s="301"/>
      <c r="J44" s="301"/>
    </row>
    <row r="45" spans="1:10" s="243" customFormat="1" ht="18" customHeight="1">
      <c r="A45" s="2"/>
      <c r="B45" s="301" t="s">
        <v>1185</v>
      </c>
      <c r="C45" s="302"/>
      <c r="D45" s="301"/>
      <c r="E45" s="301"/>
      <c r="F45" s="302"/>
      <c r="G45" s="301"/>
      <c r="H45" s="301"/>
      <c r="I45" s="301"/>
      <c r="J45" s="301"/>
    </row>
    <row r="46" spans="1:10" s="243" customFormat="1" ht="31.35" customHeight="1">
      <c r="A46" s="2"/>
      <c r="B46" s="1960" t="s">
        <v>1451</v>
      </c>
      <c r="C46" s="1960"/>
      <c r="D46" s="1960"/>
      <c r="E46" s="1960"/>
      <c r="F46" s="1960"/>
      <c r="G46" s="1960"/>
      <c r="H46" s="1960"/>
      <c r="I46" s="1960"/>
      <c r="J46" s="300"/>
    </row>
    <row r="47" spans="1:10" s="243" customFormat="1" ht="2.1" customHeight="1">
      <c r="A47" s="2"/>
      <c r="B47" s="301"/>
      <c r="C47" s="1593"/>
      <c r="D47" s="1593"/>
      <c r="E47" s="1593"/>
      <c r="F47" s="1593"/>
      <c r="G47" s="1593"/>
      <c r="H47" s="1593"/>
      <c r="I47" s="300"/>
      <c r="J47" s="300"/>
    </row>
    <row r="48" spans="1:10" s="243" customFormat="1" ht="3.6" hidden="1" customHeight="1">
      <c r="A48" s="2"/>
      <c r="B48" s="92"/>
      <c r="C48" s="299"/>
      <c r="D48" s="92"/>
      <c r="E48" s="92"/>
      <c r="F48" s="299"/>
      <c r="G48" s="92"/>
      <c r="H48" s="92"/>
      <c r="I48" s="92"/>
      <c r="J48" s="92"/>
    </row>
    <row r="49" spans="1:1" s="243" customFormat="1" ht="12.75" hidden="1">
      <c r="A49" s="2"/>
    </row>
    <row r="50" spans="1:1" s="243" customFormat="1" ht="12.75" hidden="1">
      <c r="A50" s="2"/>
    </row>
    <row r="51" spans="1:1" s="243" customFormat="1" ht="12.75" hidden="1">
      <c r="A51" s="2"/>
    </row>
    <row r="52" spans="1:1" s="243" customFormat="1" ht="12.75" hidden="1">
      <c r="A52" s="2"/>
    </row>
    <row r="53" spans="1:1" s="243" customFormat="1" ht="12.75" hidden="1">
      <c r="A53" s="2"/>
    </row>
    <row r="54" spans="1:1" s="243" customFormat="1" ht="12.75" hidden="1">
      <c r="A54" s="2"/>
    </row>
    <row r="55" spans="1:1" s="243" customFormat="1" ht="12.75" hidden="1">
      <c r="A55" s="2"/>
    </row>
    <row r="56" spans="1:1" s="243" customFormat="1" ht="12.75" hidden="1">
      <c r="A56" s="2"/>
    </row>
    <row r="57" spans="1:1" s="243" customFormat="1" ht="12.75" hidden="1">
      <c r="A57" s="2"/>
    </row>
    <row r="58" spans="1:1" s="243" customFormat="1" ht="12.75" hidden="1">
      <c r="A58" s="2"/>
    </row>
    <row r="59" spans="1:1" s="243" customFormat="1" ht="12.75" hidden="1">
      <c r="A59" s="2"/>
    </row>
    <row r="60" spans="1:1" s="243" customFormat="1" ht="12.75" hidden="1">
      <c r="A60" s="2"/>
    </row>
    <row r="61" spans="1:1" s="243" customFormat="1" ht="12.75" hidden="1">
      <c r="A61" s="2"/>
    </row>
    <row r="62" spans="1:1" s="243" customFormat="1" ht="12.75" hidden="1">
      <c r="A62" s="2"/>
    </row>
    <row r="63" spans="1:1" s="243" customFormat="1" ht="12.75" hidden="1">
      <c r="A63" s="2"/>
    </row>
    <row r="64" spans="1:1" s="243" customFormat="1" ht="12.75" hidden="1">
      <c r="A64" s="2"/>
    </row>
    <row r="65" spans="1:1" s="243" customFormat="1" ht="12.75" hidden="1">
      <c r="A65" s="2"/>
    </row>
    <row r="66" spans="1:1" s="243" customFormat="1" ht="12.75" hidden="1">
      <c r="A66" s="2"/>
    </row>
    <row r="67" spans="1:1" s="243" customFormat="1" ht="12.75" hidden="1">
      <c r="A67" s="2"/>
    </row>
    <row r="68" spans="1:1" s="243" customFormat="1" ht="12.75" hidden="1">
      <c r="A68" s="2"/>
    </row>
    <row r="69" spans="1:1" s="243" customFormat="1" ht="12.75" hidden="1">
      <c r="A69" s="2"/>
    </row>
    <row r="70" spans="1:1" s="243" customFormat="1" ht="12.75" hidden="1">
      <c r="A70" s="2"/>
    </row>
    <row r="71" spans="1:1" s="243" customFormat="1" ht="12.75" hidden="1">
      <c r="A71" s="2"/>
    </row>
    <row r="72" spans="1:1" s="243" customFormat="1" ht="12.75" hidden="1">
      <c r="A72" s="2"/>
    </row>
    <row r="73" spans="1:1" s="243" customFormat="1" ht="12.75" hidden="1">
      <c r="A73" s="2"/>
    </row>
    <row r="74" spans="1:1" s="243" customFormat="1" ht="12.75" hidden="1">
      <c r="A74" s="2"/>
    </row>
    <row r="75" spans="1:1" s="243" customFormat="1" ht="12.75" hidden="1">
      <c r="A75" s="2"/>
    </row>
    <row r="76" spans="1:1" s="243" customFormat="1" ht="12.75" hidden="1">
      <c r="A76" s="2"/>
    </row>
    <row r="77" spans="1:1" s="243" customFormat="1" ht="12.75" hidden="1">
      <c r="A77" s="2"/>
    </row>
    <row r="78" spans="1:1" s="243" customFormat="1" ht="12.75" hidden="1">
      <c r="A78" s="2"/>
    </row>
    <row r="79" spans="1:1" s="243" customFormat="1" ht="12.75" hidden="1">
      <c r="A79" s="2"/>
    </row>
    <row r="80" spans="1:1" s="243" customFormat="1" ht="12.75" hidden="1">
      <c r="A80" s="2"/>
    </row>
    <row r="81" spans="1:1" s="243" customFormat="1" ht="12.75" hidden="1">
      <c r="A81" s="2"/>
    </row>
    <row r="82" spans="1:1" s="243" customFormat="1" ht="12.75" hidden="1">
      <c r="A82" s="2"/>
    </row>
    <row r="83" spans="1:1" s="243" customFormat="1" ht="12.75" hidden="1">
      <c r="A83" s="2"/>
    </row>
    <row r="84" spans="1:1" s="243" customFormat="1" ht="12.75" hidden="1">
      <c r="A84" s="2"/>
    </row>
    <row r="85" spans="1:1" s="243" customFormat="1" ht="12.75" hidden="1">
      <c r="A85" s="2"/>
    </row>
    <row r="86" spans="1:1" s="243" customFormat="1" ht="12.75" hidden="1">
      <c r="A86" s="2"/>
    </row>
    <row r="87" spans="1:1" s="243" customFormat="1" ht="12.75" hidden="1">
      <c r="A87" s="2"/>
    </row>
    <row r="88" spans="1:1" s="243" customFormat="1" ht="12.75" hidden="1">
      <c r="A88" s="2"/>
    </row>
    <row r="89" spans="1:1" s="243" customFormat="1" ht="12.75" hidden="1">
      <c r="A89" s="2"/>
    </row>
    <row r="90" spans="1:1" s="243" customFormat="1" ht="12.75" hidden="1">
      <c r="A90" s="2"/>
    </row>
    <row r="91" spans="1:1" s="243" customFormat="1" ht="12.75" hidden="1">
      <c r="A91" s="2"/>
    </row>
    <row r="92" spans="1:1" s="243" customFormat="1" ht="12.75" hidden="1">
      <c r="A92" s="2"/>
    </row>
    <row r="93" spans="1:1" s="243" customFormat="1" ht="12.75" hidden="1">
      <c r="A93" s="2"/>
    </row>
    <row r="94" spans="1:1" s="243" customFormat="1" ht="12.75" hidden="1">
      <c r="A94" s="2"/>
    </row>
    <row r="95" spans="1:1" s="243" customFormat="1" ht="12.75" hidden="1">
      <c r="A95" s="2"/>
    </row>
    <row r="96" spans="1:1" s="243" customFormat="1" ht="12.75" hidden="1">
      <c r="A96" s="2"/>
    </row>
    <row r="97" spans="1:1" s="243" customFormat="1" ht="12.75" hidden="1">
      <c r="A97" s="2"/>
    </row>
    <row r="98" spans="1:1" s="243" customFormat="1" ht="12.75" hidden="1">
      <c r="A98" s="2"/>
    </row>
    <row r="99" spans="1:1" s="243" customFormat="1" ht="12.75" hidden="1">
      <c r="A99" s="2"/>
    </row>
    <row r="100" spans="1:1" s="243" customFormat="1" ht="12.75" hidden="1">
      <c r="A100" s="2"/>
    </row>
    <row r="101" spans="1:1" s="243" customFormat="1" ht="12.75" hidden="1">
      <c r="A101" s="2"/>
    </row>
    <row r="102" spans="1:1" s="243" customFormat="1" ht="12.75" hidden="1">
      <c r="A102" s="2"/>
    </row>
    <row r="103" spans="1:1" s="243" customFormat="1" ht="12.75" hidden="1">
      <c r="A103" s="2"/>
    </row>
    <row r="104" spans="1:1" s="243" customFormat="1" ht="12.75" hidden="1">
      <c r="A104" s="2"/>
    </row>
    <row r="105" spans="1:1" s="243" customFormat="1" ht="12.75" hidden="1">
      <c r="A105" s="2"/>
    </row>
    <row r="106" spans="1:1" s="243" customFormat="1" ht="12.75" hidden="1">
      <c r="A106" s="2"/>
    </row>
    <row r="107" spans="1:1" s="243" customFormat="1" ht="12.75" hidden="1">
      <c r="A107" s="2"/>
    </row>
    <row r="108" spans="1:1" s="243" customFormat="1" ht="12.75" hidden="1">
      <c r="A108" s="2"/>
    </row>
    <row r="109" spans="1:1" s="243" customFormat="1" ht="12.75" hidden="1">
      <c r="A109" s="2"/>
    </row>
  </sheetData>
  <mergeCells count="6">
    <mergeCell ref="B46:I46"/>
    <mergeCell ref="B2:I2"/>
    <mergeCell ref="B43:I43"/>
    <mergeCell ref="D4:D5"/>
    <mergeCell ref="C4:C5"/>
    <mergeCell ref="E4:I4"/>
  </mergeCells>
  <hyperlinks>
    <hyperlink ref="B1" location="ToC!A1" display="Retour à la table des matières" xr:uid="{00000000-0004-0000-0A00-000000000000}"/>
  </hyperlinks>
  <pageMargins left="0.51181102362204722" right="0.51181102362204722" top="0.51181102362204722" bottom="0.51181102362204722" header="0.23622047244094491" footer="0.23622047244094491"/>
  <pageSetup scale="74" firstPageNumber="6" fitToHeight="0" orientation="landscape" r:id="rId1"/>
  <headerFooter>
    <oddFooter>&amp;L&amp;G&amp;CInformations supplémentaires sur les 
fonds propres réglementaires&amp;RPage &amp;P de &amp;N]</oddFooter>
  </headerFooter>
  <rowBreaks count="1" manualBreakCount="1">
    <brk id="29" max="30"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C07C1-5C04-4E67-B343-7CF5E8B40D86}">
  <sheetPr codeName="Sheet10">
    <tabColor theme="5"/>
    <pageSetUpPr fitToPage="1"/>
  </sheetPr>
  <dimension ref="A1:S113"/>
  <sheetViews>
    <sheetView zoomScale="120" zoomScaleNormal="120" workbookViewId="0"/>
  </sheetViews>
  <sheetFormatPr defaultColWidth="0" defaultRowHeight="15" zeroHeight="1"/>
  <cols>
    <col min="1" max="1" width="1.42578125" style="1" customWidth="1"/>
    <col min="2" max="2" width="9.42578125" customWidth="1"/>
    <col min="3" max="3" width="53.85546875" customWidth="1"/>
    <col min="4" max="4" width="14.42578125" customWidth="1"/>
    <col min="5" max="5" width="17" customWidth="1"/>
    <col min="6" max="7" width="15.42578125" customWidth="1"/>
    <col min="8" max="8" width="15" customWidth="1"/>
    <col min="9" max="9" width="0.85546875" style="1" customWidth="1"/>
    <col min="10" max="15" width="0" hidden="1" customWidth="1"/>
    <col min="16" max="16384" width="8.42578125" hidden="1"/>
  </cols>
  <sheetData>
    <row r="1" spans="1:19" ht="12.2" customHeight="1">
      <c r="B1" s="100" t="s">
        <v>5</v>
      </c>
      <c r="C1" s="1"/>
      <c r="D1" s="1"/>
      <c r="E1" s="1"/>
      <c r="F1" s="1"/>
      <c r="G1" s="1"/>
      <c r="H1" s="1"/>
      <c r="J1" s="1"/>
      <c r="K1" s="1"/>
      <c r="L1" s="1"/>
      <c r="M1" s="1"/>
      <c r="N1" s="1"/>
      <c r="O1" s="1"/>
      <c r="P1" s="1"/>
      <c r="Q1" s="1"/>
      <c r="R1" s="1"/>
      <c r="S1" s="1"/>
    </row>
    <row r="2" spans="1:19" s="295" customFormat="1" ht="20.100000000000001" customHeight="1">
      <c r="A2" s="31"/>
      <c r="B2" s="378" t="s">
        <v>182</v>
      </c>
      <c r="C2" s="377"/>
      <c r="D2" s="377"/>
      <c r="E2" s="377"/>
      <c r="F2" s="377"/>
      <c r="G2" s="376"/>
      <c r="H2" s="375"/>
      <c r="I2" s="31"/>
    </row>
    <row r="3" spans="1:19" ht="29.45" customHeight="1">
      <c r="B3" s="2032" t="str">
        <f>CurrQtr</f>
        <v>T3 2023 
Bâle III révisé</v>
      </c>
      <c r="C3" s="2033"/>
      <c r="D3" s="374" t="s">
        <v>77</v>
      </c>
      <c r="E3" s="373" t="s">
        <v>149</v>
      </c>
      <c r="F3" s="373" t="s">
        <v>148</v>
      </c>
      <c r="G3" s="373" t="s">
        <v>177</v>
      </c>
      <c r="H3" s="372" t="s">
        <v>176</v>
      </c>
    </row>
    <row r="4" spans="1:19" s="243" customFormat="1" ht="18" customHeight="1">
      <c r="A4" s="2"/>
      <c r="B4" s="371" t="s">
        <v>701</v>
      </c>
      <c r="C4" s="369"/>
      <c r="D4" s="2036" t="s">
        <v>58</v>
      </c>
      <c r="E4" s="2043" t="s">
        <v>1299</v>
      </c>
      <c r="F4" s="2044"/>
      <c r="G4" s="2044"/>
      <c r="H4" s="2045"/>
      <c r="I4" s="2"/>
    </row>
    <row r="5" spans="1:19" s="243" customFormat="1" ht="14.85" customHeight="1">
      <c r="A5" s="2"/>
      <c r="B5" s="370"/>
      <c r="C5" s="369"/>
      <c r="D5" s="2037"/>
      <c r="E5" s="2034" t="s">
        <v>594</v>
      </c>
      <c r="F5" s="2046" t="s">
        <v>595</v>
      </c>
      <c r="G5" s="2046" t="s">
        <v>1186</v>
      </c>
      <c r="H5" s="2048" t="s">
        <v>596</v>
      </c>
      <c r="I5" s="2"/>
    </row>
    <row r="6" spans="1:19" s="243" customFormat="1" ht="32.85" customHeight="1">
      <c r="A6" s="2"/>
      <c r="B6" s="368"/>
      <c r="C6" s="367"/>
      <c r="D6" s="2038"/>
      <c r="E6" s="2035"/>
      <c r="F6" s="2047"/>
      <c r="G6" s="2047"/>
      <c r="H6" s="2049"/>
      <c r="I6" s="2"/>
    </row>
    <row r="7" spans="1:19" s="243" customFormat="1" ht="32.85" customHeight="1">
      <c r="A7" s="2"/>
      <c r="B7" s="366">
        <v>1</v>
      </c>
      <c r="C7" s="365" t="s">
        <v>1187</v>
      </c>
      <c r="D7" s="364">
        <v>1374227</v>
      </c>
      <c r="E7" s="363">
        <v>983484</v>
      </c>
      <c r="F7" s="362">
        <v>18736</v>
      </c>
      <c r="G7" s="362">
        <v>253287</v>
      </c>
      <c r="H7" s="361">
        <v>151824</v>
      </c>
      <c r="I7" s="2"/>
    </row>
    <row r="8" spans="1:19" s="243" customFormat="1" ht="34.35" customHeight="1">
      <c r="A8" s="2"/>
      <c r="B8" s="182">
        <v>2</v>
      </c>
      <c r="C8" s="273" t="s">
        <v>1188</v>
      </c>
      <c r="D8" s="189">
        <v>265503</v>
      </c>
      <c r="E8" s="357">
        <v>0</v>
      </c>
      <c r="F8" s="188">
        <v>0</v>
      </c>
      <c r="G8" s="188">
        <v>198280</v>
      </c>
      <c r="H8" s="187">
        <v>67223</v>
      </c>
      <c r="I8" s="2"/>
    </row>
    <row r="9" spans="1:19" s="243" customFormat="1" ht="12.75">
      <c r="A9" s="2"/>
      <c r="B9" s="182">
        <v>3</v>
      </c>
      <c r="C9" s="284" t="s">
        <v>1371</v>
      </c>
      <c r="D9" s="189">
        <v>1108724</v>
      </c>
      <c r="E9" s="357">
        <v>983484</v>
      </c>
      <c r="F9" s="188">
        <v>18736</v>
      </c>
      <c r="G9" s="188">
        <v>55007</v>
      </c>
      <c r="H9" s="187">
        <v>84601</v>
      </c>
      <c r="I9" s="2"/>
    </row>
    <row r="10" spans="1:19" s="243" customFormat="1">
      <c r="A10" s="2"/>
      <c r="B10" s="182">
        <v>4</v>
      </c>
      <c r="C10" s="273" t="s">
        <v>730</v>
      </c>
      <c r="D10" s="189">
        <v>254953</v>
      </c>
      <c r="E10" s="357">
        <v>241620</v>
      </c>
      <c r="F10" s="188">
        <v>11916</v>
      </c>
      <c r="G10" s="188">
        <v>1417</v>
      </c>
      <c r="H10" s="187">
        <v>0</v>
      </c>
      <c r="I10" s="2"/>
    </row>
    <row r="11" spans="1:19" s="243" customFormat="1">
      <c r="A11" s="2"/>
      <c r="B11" s="182">
        <v>5</v>
      </c>
      <c r="C11" s="273" t="s">
        <v>731</v>
      </c>
      <c r="D11" s="189">
        <v>3854</v>
      </c>
      <c r="E11" s="357">
        <v>3854</v>
      </c>
      <c r="F11" s="188">
        <v>0</v>
      </c>
      <c r="G11" s="188">
        <v>0</v>
      </c>
      <c r="H11" s="187">
        <v>0</v>
      </c>
      <c r="I11" s="2"/>
    </row>
    <row r="12" spans="1:19" s="243" customFormat="1" ht="25.5">
      <c r="A12" s="2"/>
      <c r="B12" s="182">
        <v>6</v>
      </c>
      <c r="C12" s="273" t="s">
        <v>181</v>
      </c>
      <c r="D12" s="189">
        <v>155014</v>
      </c>
      <c r="E12" s="357">
        <v>0</v>
      </c>
      <c r="F12" s="188">
        <v>0</v>
      </c>
      <c r="G12" s="188">
        <v>155014</v>
      </c>
      <c r="H12" s="187">
        <v>0</v>
      </c>
      <c r="I12" s="2"/>
    </row>
    <row r="13" spans="1:19" s="243" customFormat="1">
      <c r="A13" s="2"/>
      <c r="B13" s="182">
        <v>7</v>
      </c>
      <c r="C13" s="273" t="s">
        <v>732</v>
      </c>
      <c r="D13" s="189">
        <v>4327</v>
      </c>
      <c r="E13" s="357">
        <v>4536</v>
      </c>
      <c r="F13" s="188">
        <v>0</v>
      </c>
      <c r="G13" s="188">
        <v>-209</v>
      </c>
      <c r="H13" s="187">
        <v>0</v>
      </c>
      <c r="I13" s="2"/>
    </row>
    <row r="14" spans="1:19" s="243" customFormat="1">
      <c r="A14" s="2"/>
      <c r="B14" s="182">
        <v>8</v>
      </c>
      <c r="C14" s="360" t="s">
        <v>733</v>
      </c>
      <c r="D14" s="359">
        <v>-189797</v>
      </c>
      <c r="E14" s="358">
        <v>-5500</v>
      </c>
      <c r="F14" s="188">
        <v>0</v>
      </c>
      <c r="G14" s="188">
        <v>-184297</v>
      </c>
      <c r="H14" s="187">
        <v>0</v>
      </c>
      <c r="I14" s="2"/>
    </row>
    <row r="15" spans="1:19" s="243" customFormat="1" ht="25.5">
      <c r="A15" s="2"/>
      <c r="B15" s="182">
        <v>9</v>
      </c>
      <c r="C15" s="273" t="s">
        <v>180</v>
      </c>
      <c r="D15" s="189">
        <v>59667</v>
      </c>
      <c r="E15" s="357">
        <v>0</v>
      </c>
      <c r="F15" s="188">
        <v>0</v>
      </c>
      <c r="G15" s="188">
        <v>59667</v>
      </c>
      <c r="H15" s="187">
        <v>0</v>
      </c>
      <c r="I15" s="2"/>
    </row>
    <row r="16" spans="1:19" s="243" customFormat="1" ht="12.75">
      <c r="A16" s="2"/>
      <c r="B16" s="182">
        <v>10</v>
      </c>
      <c r="C16" s="273" t="s">
        <v>179</v>
      </c>
      <c r="D16" s="189">
        <v>0</v>
      </c>
      <c r="E16" s="357">
        <v>0</v>
      </c>
      <c r="F16" s="188">
        <v>0</v>
      </c>
      <c r="G16" s="188">
        <v>0</v>
      </c>
      <c r="H16" s="187">
        <v>0</v>
      </c>
      <c r="I16" s="2"/>
    </row>
    <row r="17" spans="1:9" s="243" customFormat="1" ht="12.75">
      <c r="A17" s="2"/>
      <c r="B17" s="182">
        <v>11</v>
      </c>
      <c r="C17" s="273" t="s">
        <v>178</v>
      </c>
      <c r="D17" s="189">
        <v>0</v>
      </c>
      <c r="E17" s="357">
        <v>0</v>
      </c>
      <c r="F17" s="188">
        <v>0</v>
      </c>
      <c r="G17" s="188">
        <v>0</v>
      </c>
      <c r="H17" s="187">
        <v>0</v>
      </c>
      <c r="I17" s="2"/>
    </row>
    <row r="18" spans="1:9" s="243" customFormat="1">
      <c r="A18" s="2"/>
      <c r="B18" s="356">
        <v>12</v>
      </c>
      <c r="C18" s="355" t="s">
        <v>896</v>
      </c>
      <c r="D18" s="354">
        <v>1396742</v>
      </c>
      <c r="E18" s="353">
        <v>1227994</v>
      </c>
      <c r="F18" s="352">
        <v>30652</v>
      </c>
      <c r="G18" s="352">
        <v>86599</v>
      </c>
      <c r="H18" s="351">
        <v>84601</v>
      </c>
      <c r="I18" s="2"/>
    </row>
    <row r="19" spans="1:9" s="243" customFormat="1" ht="6" customHeight="1">
      <c r="A19" s="2"/>
      <c r="B19" s="350"/>
      <c r="C19" s="350"/>
      <c r="D19" s="350"/>
      <c r="E19" s="350"/>
      <c r="F19" s="350"/>
      <c r="G19" s="350"/>
      <c r="H19" s="350"/>
      <c r="I19" s="92"/>
    </row>
    <row r="20" spans="1:9" s="243" customFormat="1" ht="14.1" customHeight="1">
      <c r="A20" s="2"/>
      <c r="B20" s="1970" t="s">
        <v>897</v>
      </c>
      <c r="C20" s="1970"/>
      <c r="D20" s="1970"/>
      <c r="E20" s="1970"/>
      <c r="F20" s="1970"/>
      <c r="G20" s="1970"/>
      <c r="H20" s="1970"/>
      <c r="I20" s="349"/>
    </row>
    <row r="21" spans="1:9" s="243" customFormat="1" ht="24.75" customHeight="1">
      <c r="A21" s="2"/>
      <c r="B21" s="1970" t="s">
        <v>1100</v>
      </c>
      <c r="C21" s="1970"/>
      <c r="D21" s="1970"/>
      <c r="E21" s="1970"/>
      <c r="F21" s="1970"/>
      <c r="G21" s="1970"/>
      <c r="H21" s="1970"/>
      <c r="I21" s="92"/>
    </row>
    <row r="22" spans="1:9" s="243" customFormat="1" ht="13.5" customHeight="1">
      <c r="A22" s="2"/>
      <c r="B22" s="1970" t="s">
        <v>734</v>
      </c>
      <c r="C22" s="1970"/>
      <c r="D22" s="1970"/>
      <c r="E22" s="1970"/>
      <c r="F22" s="1970"/>
      <c r="G22" s="1970"/>
      <c r="H22" s="1970"/>
      <c r="I22" s="349"/>
    </row>
    <row r="23" spans="1:9" s="243" customFormat="1" ht="27" customHeight="1">
      <c r="A23" s="2"/>
      <c r="B23" s="1970" t="s">
        <v>1139</v>
      </c>
      <c r="C23" s="1970"/>
      <c r="D23" s="1970"/>
      <c r="E23" s="1970"/>
      <c r="F23" s="1970"/>
      <c r="G23" s="1970"/>
      <c r="H23" s="1970"/>
      <c r="I23" s="92"/>
    </row>
    <row r="24" spans="1:9" s="243" customFormat="1" ht="15.75" customHeight="1">
      <c r="A24" s="2"/>
      <c r="B24" s="2050" t="s">
        <v>735</v>
      </c>
      <c r="C24" s="2050"/>
      <c r="D24" s="2050"/>
      <c r="E24" s="2050"/>
      <c r="F24" s="2050"/>
      <c r="G24" s="2050"/>
      <c r="H24" s="2050"/>
      <c r="I24" s="92"/>
    </row>
    <row r="25" spans="1:9" s="243" customFormat="1" ht="14.1" customHeight="1">
      <c r="A25" s="2"/>
      <c r="B25" s="1970" t="s">
        <v>1383</v>
      </c>
      <c r="C25" s="1970"/>
      <c r="D25" s="1970"/>
      <c r="E25" s="1970"/>
      <c r="F25" s="1970"/>
      <c r="G25" s="1970"/>
      <c r="H25" s="1970"/>
      <c r="I25" s="92"/>
    </row>
    <row r="26" spans="1:9" s="2" customFormat="1" ht="3.2" customHeight="1">
      <c r="B26" s="348"/>
    </row>
    <row r="27" spans="1:9" s="243" customFormat="1" ht="12.75" hidden="1">
      <c r="A27" s="2"/>
      <c r="B27" s="347"/>
      <c r="I27" s="2"/>
    </row>
    <row r="28" spans="1:9" s="243" customFormat="1" ht="12.75" hidden="1">
      <c r="A28" s="2"/>
      <c r="B28" s="1812"/>
      <c r="I28" s="2"/>
    </row>
    <row r="29" spans="1:9" s="243" customFormat="1" ht="12.75" hidden="1">
      <c r="A29" s="2"/>
      <c r="I29" s="2"/>
    </row>
    <row r="30" spans="1:9" s="243" customFormat="1" ht="12.75" hidden="1">
      <c r="A30" s="2"/>
      <c r="B30" s="346"/>
      <c r="I30" s="2"/>
    </row>
    <row r="31" spans="1:9" s="243" customFormat="1" ht="24.75" hidden="1" customHeight="1">
      <c r="A31" s="2"/>
      <c r="B31" s="2040"/>
      <c r="C31" s="2040"/>
      <c r="D31" s="2040"/>
      <c r="E31" s="2040"/>
      <c r="F31" s="2040"/>
      <c r="G31" s="2040"/>
      <c r="H31" s="2040"/>
      <c r="I31" s="2"/>
    </row>
    <row r="32" spans="1:9" s="243" customFormat="1" ht="12.75" hidden="1">
      <c r="A32" s="2"/>
      <c r="B32" s="345"/>
      <c r="I32" s="2"/>
    </row>
    <row r="33" spans="1:9" s="243" customFormat="1" ht="24.75" hidden="1" customHeight="1">
      <c r="A33" s="2"/>
      <c r="B33" s="2040"/>
      <c r="C33" s="2040"/>
      <c r="D33" s="2040"/>
      <c r="E33" s="2040"/>
      <c r="F33" s="2040"/>
      <c r="G33" s="2040"/>
      <c r="H33" s="2040"/>
      <c r="I33" s="2"/>
    </row>
    <row r="34" spans="1:9" s="243" customFormat="1" ht="12.75" hidden="1">
      <c r="A34" s="2"/>
      <c r="B34" s="345"/>
      <c r="I34" s="2"/>
    </row>
    <row r="35" spans="1:9" s="243" customFormat="1" ht="24.75" hidden="1" customHeight="1">
      <c r="A35" s="2"/>
      <c r="B35" s="2040"/>
      <c r="C35" s="2040"/>
      <c r="D35" s="2040"/>
      <c r="E35" s="2040"/>
      <c r="F35" s="2040"/>
      <c r="G35" s="2040"/>
      <c r="H35" s="2040"/>
      <c r="I35" s="2"/>
    </row>
    <row r="36" spans="1:9" s="243" customFormat="1" ht="12.75" hidden="1">
      <c r="A36" s="2"/>
      <c r="B36" s="345"/>
      <c r="I36" s="2"/>
    </row>
    <row r="37" spans="1:9" s="243" customFormat="1" ht="12.75" hidden="1">
      <c r="A37" s="2"/>
      <c r="B37" s="344"/>
      <c r="I37" s="2"/>
    </row>
    <row r="38" spans="1:9" s="243" customFormat="1" ht="12.75" hidden="1">
      <c r="A38" s="2"/>
      <c r="B38" s="2041"/>
      <c r="C38" s="2041"/>
      <c r="D38" s="2041"/>
      <c r="E38" s="2041"/>
      <c r="F38" s="2041"/>
      <c r="G38" s="2041"/>
      <c r="H38" s="2041"/>
      <c r="I38" s="2"/>
    </row>
    <row r="39" spans="1:9" s="243" customFormat="1" ht="27" hidden="1" customHeight="1">
      <c r="A39" s="2"/>
      <c r="B39" s="2039"/>
      <c r="C39" s="2039"/>
      <c r="D39" s="2039"/>
      <c r="E39" s="2039"/>
      <c r="F39" s="2039"/>
      <c r="G39" s="2039"/>
      <c r="H39" s="2039"/>
      <c r="I39" s="2"/>
    </row>
    <row r="40" spans="1:9" s="243" customFormat="1" ht="42.75" hidden="1" customHeight="1">
      <c r="A40" s="2"/>
      <c r="B40" s="2042"/>
      <c r="C40" s="2042"/>
      <c r="D40" s="2042"/>
      <c r="E40" s="2042"/>
      <c r="F40" s="2042"/>
      <c r="G40" s="2042"/>
      <c r="H40" s="2042"/>
      <c r="I40" s="2"/>
    </row>
    <row r="41" spans="1:9" s="243" customFormat="1" ht="76.7" hidden="1" customHeight="1">
      <c r="A41" s="2"/>
      <c r="B41" s="2039"/>
      <c r="C41" s="2039"/>
      <c r="D41" s="2039"/>
      <c r="E41" s="2039"/>
      <c r="F41" s="2039"/>
      <c r="G41" s="2039"/>
      <c r="H41" s="2039"/>
      <c r="I41" s="2"/>
    </row>
    <row r="42" spans="1:9" s="243" customFormat="1" ht="12.75" hidden="1">
      <c r="A42" s="2"/>
      <c r="I42" s="2"/>
    </row>
    <row r="43" spans="1:9" s="243" customFormat="1" ht="12.75" hidden="1">
      <c r="A43" s="2"/>
      <c r="B43" s="343"/>
      <c r="C43" s="342"/>
      <c r="I43" s="2"/>
    </row>
    <row r="44" spans="1:9" s="243" customFormat="1" ht="12.75" hidden="1">
      <c r="A44" s="2"/>
      <c r="I44" s="2"/>
    </row>
    <row r="45" spans="1:9" s="243" customFormat="1" ht="12.75" hidden="1">
      <c r="A45" s="2"/>
      <c r="I45" s="2"/>
    </row>
    <row r="46" spans="1:9" s="243" customFormat="1" ht="12.75" hidden="1">
      <c r="A46" s="2"/>
      <c r="I46" s="2"/>
    </row>
    <row r="47" spans="1:9" s="243" customFormat="1" ht="12.75" hidden="1">
      <c r="A47" s="2"/>
      <c r="I47" s="2"/>
    </row>
    <row r="48" spans="1:9" s="243" customFormat="1" ht="12.75" hidden="1">
      <c r="A48" s="2"/>
      <c r="I48" s="2"/>
    </row>
    <row r="49" spans="1:9" s="243" customFormat="1" ht="12.75" hidden="1">
      <c r="A49" s="2"/>
      <c r="I49" s="2"/>
    </row>
    <row r="50" spans="1:9" s="243" customFormat="1" ht="12.75" hidden="1">
      <c r="A50" s="2"/>
      <c r="I50" s="2"/>
    </row>
    <row r="51" spans="1:9" s="243" customFormat="1" ht="12.75" hidden="1">
      <c r="A51" s="2"/>
      <c r="I51" s="2"/>
    </row>
    <row r="52" spans="1:9" s="243" customFormat="1" ht="12.75" hidden="1">
      <c r="A52" s="2"/>
      <c r="I52" s="2"/>
    </row>
    <row r="53" spans="1:9" s="243" customFormat="1" ht="12.75" hidden="1">
      <c r="A53" s="2"/>
      <c r="I53" s="2"/>
    </row>
    <row r="54" spans="1:9" s="243" customFormat="1" ht="12.75" hidden="1">
      <c r="A54" s="2"/>
      <c r="I54" s="2"/>
    </row>
    <row r="55" spans="1:9" s="243" customFormat="1" ht="12.75" hidden="1">
      <c r="A55" s="2"/>
      <c r="I55" s="2"/>
    </row>
    <row r="56" spans="1:9" s="243" customFormat="1" ht="12.75" hidden="1">
      <c r="A56" s="2"/>
      <c r="I56" s="2"/>
    </row>
    <row r="57" spans="1:9" s="243" customFormat="1" ht="12.75" hidden="1">
      <c r="A57" s="2"/>
      <c r="I57" s="2"/>
    </row>
    <row r="58" spans="1:9" s="243" customFormat="1" ht="12.75" hidden="1">
      <c r="A58" s="2"/>
      <c r="I58" s="2"/>
    </row>
    <row r="59" spans="1:9" s="243" customFormat="1" ht="12.75" hidden="1">
      <c r="A59" s="2"/>
      <c r="I59" s="2"/>
    </row>
    <row r="60" spans="1:9" s="243" customFormat="1" ht="12.75" hidden="1">
      <c r="A60" s="2"/>
      <c r="I60" s="2"/>
    </row>
    <row r="61" spans="1:9" s="243" customFormat="1" ht="12.75" hidden="1">
      <c r="A61" s="2"/>
      <c r="I61" s="2"/>
    </row>
    <row r="62" spans="1:9" s="243" customFormat="1" ht="12.75" hidden="1">
      <c r="A62" s="2"/>
      <c r="I62" s="2"/>
    </row>
    <row r="63" spans="1:9" s="243" customFormat="1" ht="12.75" hidden="1">
      <c r="A63" s="2"/>
      <c r="I63" s="2"/>
    </row>
    <row r="64" spans="1:9" s="243" customFormat="1" ht="12.75" hidden="1">
      <c r="A64" s="2"/>
      <c r="I64" s="2"/>
    </row>
    <row r="65" spans="1:9" s="243" customFormat="1" ht="12.75" hidden="1">
      <c r="A65" s="2"/>
      <c r="I65" s="2"/>
    </row>
    <row r="66" spans="1:9" s="243" customFormat="1" ht="12.75" hidden="1">
      <c r="A66" s="2"/>
      <c r="I66" s="2"/>
    </row>
    <row r="67" spans="1:9" s="243" customFormat="1" ht="12.75" hidden="1">
      <c r="A67" s="2"/>
      <c r="I67" s="2"/>
    </row>
    <row r="68" spans="1:9" s="243" customFormat="1" ht="12.75" hidden="1">
      <c r="A68" s="2"/>
      <c r="I68" s="2"/>
    </row>
    <row r="69" spans="1:9" s="243" customFormat="1" ht="12.75" hidden="1">
      <c r="A69" s="2"/>
      <c r="I69" s="2"/>
    </row>
    <row r="70" spans="1:9" s="243" customFormat="1" ht="12.75" hidden="1">
      <c r="A70" s="2"/>
      <c r="I70" s="2"/>
    </row>
    <row r="71" spans="1:9" s="243" customFormat="1" ht="12.75" hidden="1">
      <c r="A71" s="2"/>
      <c r="I71" s="2"/>
    </row>
    <row r="72" spans="1:9" s="243" customFormat="1" ht="12.75" hidden="1">
      <c r="A72" s="2"/>
      <c r="I72" s="2"/>
    </row>
    <row r="73" spans="1:9" s="243" customFormat="1" ht="12.75" hidden="1">
      <c r="A73" s="2"/>
      <c r="I73" s="2"/>
    </row>
    <row r="74" spans="1:9" s="243" customFormat="1" ht="12.75" hidden="1">
      <c r="A74" s="2"/>
      <c r="I74" s="2"/>
    </row>
    <row r="75" spans="1:9" s="243" customFormat="1" ht="12.75" hidden="1">
      <c r="A75" s="2"/>
      <c r="I75" s="2"/>
    </row>
    <row r="76" spans="1:9" s="243" customFormat="1" ht="12.75" hidden="1">
      <c r="A76" s="2"/>
      <c r="I76" s="2"/>
    </row>
    <row r="77" spans="1:9" s="243" customFormat="1" ht="12.75" hidden="1">
      <c r="A77" s="2"/>
      <c r="I77" s="2"/>
    </row>
    <row r="78" spans="1:9" s="243" customFormat="1" ht="12.75" hidden="1">
      <c r="A78" s="2"/>
      <c r="I78" s="2"/>
    </row>
    <row r="79" spans="1:9" s="243" customFormat="1" ht="12.75" hidden="1">
      <c r="A79" s="2"/>
      <c r="I79" s="2"/>
    </row>
    <row r="80" spans="1:9" s="243" customFormat="1" ht="12.75" hidden="1">
      <c r="A80" s="2"/>
      <c r="I80" s="2"/>
    </row>
    <row r="81" spans="1:9" s="243" customFormat="1" ht="12.75" hidden="1">
      <c r="A81" s="2"/>
      <c r="I81" s="2"/>
    </row>
    <row r="82" spans="1:9" s="243" customFormat="1" ht="12.75" hidden="1">
      <c r="A82" s="2"/>
      <c r="I82" s="2"/>
    </row>
    <row r="83" spans="1:9" s="243" customFormat="1" ht="12.75" hidden="1">
      <c r="A83" s="2"/>
      <c r="I83" s="2"/>
    </row>
    <row r="84" spans="1:9" s="243" customFormat="1" ht="12.75" hidden="1">
      <c r="A84" s="2"/>
      <c r="I84" s="2"/>
    </row>
    <row r="85" spans="1:9" s="243" customFormat="1" ht="12.75" hidden="1">
      <c r="A85" s="2"/>
      <c r="I85" s="2"/>
    </row>
    <row r="86" spans="1:9" s="243" customFormat="1" ht="12.75" hidden="1">
      <c r="A86" s="2"/>
      <c r="I86" s="2"/>
    </row>
    <row r="87" spans="1:9" s="243" customFormat="1" ht="12.75" hidden="1">
      <c r="A87" s="2"/>
      <c r="I87" s="2"/>
    </row>
    <row r="88" spans="1:9" s="243" customFormat="1" ht="12.75" hidden="1">
      <c r="A88" s="2"/>
      <c r="I88" s="2"/>
    </row>
    <row r="89" spans="1:9" s="243" customFormat="1" ht="12.75" hidden="1">
      <c r="A89" s="2"/>
      <c r="I89" s="2"/>
    </row>
    <row r="90" spans="1:9" s="243" customFormat="1" ht="12.75" hidden="1">
      <c r="A90" s="2"/>
      <c r="I90" s="2"/>
    </row>
    <row r="91" spans="1:9" s="243" customFormat="1" ht="12.75" hidden="1">
      <c r="A91" s="2"/>
      <c r="I91" s="2"/>
    </row>
    <row r="92" spans="1:9" s="243" customFormat="1" ht="12.75" hidden="1">
      <c r="A92" s="2"/>
      <c r="I92" s="2"/>
    </row>
    <row r="93" spans="1:9" s="243" customFormat="1" ht="12.75" hidden="1">
      <c r="A93" s="2"/>
      <c r="I93" s="2"/>
    </row>
    <row r="94" spans="1:9" s="243" customFormat="1" ht="12.75" hidden="1">
      <c r="A94" s="2"/>
      <c r="I94" s="2"/>
    </row>
    <row r="95" spans="1:9" s="243" customFormat="1" ht="12.75" hidden="1">
      <c r="A95" s="2"/>
      <c r="I95" s="2"/>
    </row>
    <row r="96" spans="1:9" s="243" customFormat="1" ht="12.75" hidden="1">
      <c r="A96" s="2"/>
      <c r="I96" s="2"/>
    </row>
    <row r="97" spans="1:9" s="243" customFormat="1" ht="12.75" hidden="1">
      <c r="A97" s="2"/>
      <c r="I97" s="2"/>
    </row>
    <row r="98" spans="1:9" s="243" customFormat="1" ht="12.75" hidden="1">
      <c r="A98" s="2"/>
      <c r="I98" s="2"/>
    </row>
    <row r="99" spans="1:9" s="243" customFormat="1" ht="12.75" hidden="1">
      <c r="A99" s="2"/>
      <c r="I99" s="2"/>
    </row>
    <row r="100" spans="1:9" s="243" customFormat="1" ht="12.75" hidden="1">
      <c r="A100" s="2"/>
      <c r="I100" s="2"/>
    </row>
    <row r="101" spans="1:9" s="243" customFormat="1" ht="12.75" hidden="1">
      <c r="A101" s="2"/>
      <c r="I101" s="2"/>
    </row>
    <row r="102" spans="1:9" s="243" customFormat="1" ht="12.75" hidden="1">
      <c r="A102" s="2"/>
      <c r="I102" s="2"/>
    </row>
    <row r="103" spans="1:9" s="243" customFormat="1" ht="12.75" hidden="1">
      <c r="A103" s="2"/>
      <c r="I103" s="2"/>
    </row>
    <row r="104" spans="1:9" s="243" customFormat="1" ht="12.75" hidden="1">
      <c r="A104" s="2"/>
      <c r="I104" s="2"/>
    </row>
    <row r="105" spans="1:9" s="243" customFormat="1" ht="12.75" hidden="1">
      <c r="A105" s="2"/>
      <c r="I105" s="2"/>
    </row>
    <row r="106" spans="1:9" s="243" customFormat="1" ht="12.75" hidden="1">
      <c r="A106" s="2"/>
      <c r="I106" s="2"/>
    </row>
    <row r="107" spans="1:9" s="243" customFormat="1" ht="12.75" hidden="1">
      <c r="A107" s="2"/>
      <c r="I107" s="2"/>
    </row>
    <row r="108" spans="1:9" s="243" customFormat="1" ht="12.75" hidden="1">
      <c r="A108" s="2"/>
      <c r="I108" s="2"/>
    </row>
    <row r="109" spans="1:9" s="243" customFormat="1" ht="12.75" hidden="1">
      <c r="A109" s="2"/>
      <c r="I109" s="2"/>
    </row>
    <row r="110" spans="1:9" s="243" customFormat="1" ht="12.75" hidden="1">
      <c r="A110" s="2"/>
      <c r="I110" s="2"/>
    </row>
    <row r="111" spans="1:9" s="243" customFormat="1" ht="12.75" hidden="1">
      <c r="A111" s="2"/>
      <c r="I111" s="2"/>
    </row>
    <row r="112" spans="1:9" s="243" customFormat="1" ht="12.75" hidden="1">
      <c r="A112" s="2"/>
      <c r="I112" s="2"/>
    </row>
    <row r="113" spans="1:9" s="243" customFormat="1" ht="12.75" hidden="1">
      <c r="A113" s="2"/>
      <c r="I113" s="2"/>
    </row>
  </sheetData>
  <mergeCells count="20">
    <mergeCell ref="B22:H22"/>
    <mergeCell ref="B23:H23"/>
    <mergeCell ref="B25:H25"/>
    <mergeCell ref="B24:H24"/>
    <mergeCell ref="B3:C3"/>
    <mergeCell ref="E5:E6"/>
    <mergeCell ref="D4:D6"/>
    <mergeCell ref="B41:H41"/>
    <mergeCell ref="B35:H35"/>
    <mergeCell ref="B33:H33"/>
    <mergeCell ref="B38:H38"/>
    <mergeCell ref="B39:H39"/>
    <mergeCell ref="B40:H40"/>
    <mergeCell ref="B31:H31"/>
    <mergeCell ref="E4:H4"/>
    <mergeCell ref="F5:F6"/>
    <mergeCell ref="G5:G6"/>
    <mergeCell ref="H5:H6"/>
    <mergeCell ref="B20:H20"/>
    <mergeCell ref="B21:H21"/>
  </mergeCells>
  <hyperlinks>
    <hyperlink ref="B1" location="ToC!A1" display="Retour à la table des matières" xr:uid="{00000000-0004-0000-0B00-000000000000}"/>
  </hyperlinks>
  <pageMargins left="0.51181102362204722" right="0.51181102362204722" top="0.51181102362204722" bottom="0.51181102362204722" header="0.23622047244094491" footer="0.23622047244094491"/>
  <pageSetup scale="89" firstPageNumber="6" orientation="landscape" r:id="rId1"/>
  <headerFooter>
    <oddFooter>&amp;L&amp;G&amp;CInformations supplémentaires sur les 
fonds propres réglementaires&amp;RPage &amp;P de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6EC38-3D2C-4F5A-BF3F-178173F040B2}">
  <sheetPr codeName="Sheet11">
    <tabColor theme="5"/>
    <pageSetUpPr fitToPage="1"/>
  </sheetPr>
  <dimension ref="A1:R101"/>
  <sheetViews>
    <sheetView zoomScale="120" zoomScaleNormal="120" zoomScaleSheetLayoutView="115" workbookViewId="0"/>
  </sheetViews>
  <sheetFormatPr defaultColWidth="0" defaultRowHeight="15" zeroHeight="1"/>
  <cols>
    <col min="1" max="1" width="2.42578125" style="1" customWidth="1"/>
    <col min="2" max="2" width="5.42578125" style="1" customWidth="1"/>
    <col min="3" max="3" width="80.42578125" style="1" customWidth="1"/>
    <col min="4" max="6" width="18.42578125" style="1" customWidth="1"/>
    <col min="7" max="7" width="16.42578125" style="1" customWidth="1"/>
    <col min="8" max="8" width="44.42578125" style="1" customWidth="1"/>
    <col min="9" max="9" width="2" style="1" customWidth="1"/>
    <col min="10" max="16384" width="8.42578125" style="1" hidden="1"/>
  </cols>
  <sheetData>
    <row r="1" spans="2:9" ht="12.2" customHeight="1">
      <c r="B1" s="100" t="s">
        <v>5</v>
      </c>
    </row>
    <row r="2" spans="2:9" s="31" customFormat="1" ht="20.100000000000001" customHeight="1">
      <c r="B2" s="442" t="s">
        <v>1189</v>
      </c>
      <c r="C2" s="441"/>
      <c r="D2" s="441"/>
      <c r="E2" s="441"/>
      <c r="F2" s="441"/>
      <c r="G2" s="441"/>
      <c r="H2" s="440"/>
    </row>
    <row r="3" spans="2:9">
      <c r="B3" s="2051" t="s">
        <v>701</v>
      </c>
      <c r="C3" s="2052"/>
      <c r="D3" s="1767" t="s">
        <v>77</v>
      </c>
      <c r="E3" s="1767" t="s">
        <v>1304</v>
      </c>
      <c r="F3" s="1767" t="s">
        <v>1305</v>
      </c>
      <c r="G3" s="1767" t="s">
        <v>1306</v>
      </c>
      <c r="H3" s="1768" t="s">
        <v>149</v>
      </c>
    </row>
    <row r="4" spans="2:9" ht="57.2" customHeight="1">
      <c r="B4" s="2053"/>
      <c r="C4" s="2054"/>
      <c r="D4" s="439" t="str">
        <f>CurrQtr</f>
        <v>T3 2023 
Bâle III révisé</v>
      </c>
      <c r="E4" s="438" t="str">
        <f>LastQtr</f>
        <v>T2 2023 _x000D_
Bâle III révisé</v>
      </c>
      <c r="F4" s="437" t="str">
        <f>Last2Qtr</f>
        <v>T1 2023 _x000D_
Bâle III</v>
      </c>
      <c r="G4" s="436" t="str">
        <f>Last3Qtr</f>
        <v>T4 2022 _x000D_
Bâle III</v>
      </c>
      <c r="H4" s="287" t="s">
        <v>1190</v>
      </c>
    </row>
    <row r="5" spans="2:9">
      <c r="B5" s="2055" t="s">
        <v>246</v>
      </c>
      <c r="C5" s="2056"/>
      <c r="D5" s="435"/>
      <c r="E5" s="434"/>
      <c r="F5" s="433"/>
      <c r="G5" s="432"/>
      <c r="H5" s="431"/>
    </row>
    <row r="6" spans="2:9" ht="25.5">
      <c r="B6" s="386">
        <v>1</v>
      </c>
      <c r="C6" s="395" t="s">
        <v>245</v>
      </c>
      <c r="D6" s="390">
        <v>19539</v>
      </c>
      <c r="E6" s="389">
        <v>19016</v>
      </c>
      <c r="F6" s="388">
        <v>18587</v>
      </c>
      <c r="G6" s="387">
        <v>18555</v>
      </c>
      <c r="H6" s="411" t="s">
        <v>1476</v>
      </c>
    </row>
    <row r="7" spans="2:9">
      <c r="B7" s="386">
        <v>2</v>
      </c>
      <c r="C7" s="395" t="s">
        <v>244</v>
      </c>
      <c r="D7" s="390">
        <v>55783</v>
      </c>
      <c r="E7" s="389">
        <v>54967</v>
      </c>
      <c r="F7" s="388">
        <v>54165</v>
      </c>
      <c r="G7" s="387">
        <v>53761</v>
      </c>
      <c r="H7" s="1520" t="s">
        <v>677</v>
      </c>
    </row>
    <row r="8" spans="2:9">
      <c r="B8" s="386">
        <v>3</v>
      </c>
      <c r="C8" s="395" t="s">
        <v>243</v>
      </c>
      <c r="D8" s="390">
        <v>-7340</v>
      </c>
      <c r="E8" s="389">
        <v>-4906</v>
      </c>
      <c r="F8" s="388">
        <v>-6640</v>
      </c>
      <c r="G8" s="387">
        <v>-7166</v>
      </c>
      <c r="H8" s="1520" t="s">
        <v>678</v>
      </c>
      <c r="I8" s="430"/>
    </row>
    <row r="9" spans="2:9" ht="25.5">
      <c r="B9" s="413">
        <v>4</v>
      </c>
      <c r="C9" s="1730" t="s">
        <v>1122</v>
      </c>
      <c r="D9" s="390">
        <v>0</v>
      </c>
      <c r="E9" s="389">
        <v>0</v>
      </c>
      <c r="F9" s="388">
        <v>0</v>
      </c>
      <c r="G9" s="387">
        <v>0</v>
      </c>
      <c r="H9" s="411"/>
    </row>
    <row r="10" spans="2:9" ht="26.45" customHeight="1">
      <c r="B10" s="386">
        <v>5</v>
      </c>
      <c r="C10" s="395" t="s">
        <v>242</v>
      </c>
      <c r="D10" s="429">
        <v>729</v>
      </c>
      <c r="E10" s="428">
        <v>728</v>
      </c>
      <c r="F10" s="427">
        <v>709</v>
      </c>
      <c r="G10" s="426">
        <v>694</v>
      </c>
      <c r="H10" s="411" t="s">
        <v>682</v>
      </c>
    </row>
    <row r="11" spans="2:9">
      <c r="B11" s="386">
        <v>6</v>
      </c>
      <c r="C11" s="405" t="s">
        <v>898</v>
      </c>
      <c r="D11" s="429">
        <v>68711</v>
      </c>
      <c r="E11" s="428">
        <v>69805</v>
      </c>
      <c r="F11" s="427">
        <v>66821</v>
      </c>
      <c r="G11" s="426">
        <v>65844</v>
      </c>
      <c r="H11" s="417"/>
    </row>
    <row r="12" spans="2:9">
      <c r="B12" s="2057" t="s">
        <v>899</v>
      </c>
      <c r="C12" s="2058"/>
      <c r="D12" s="396"/>
      <c r="E12" s="394"/>
      <c r="F12" s="393"/>
      <c r="G12" s="392"/>
      <c r="H12" s="391"/>
    </row>
    <row r="13" spans="2:9">
      <c r="B13" s="386">
        <v>7</v>
      </c>
      <c r="C13" s="395" t="s">
        <v>241</v>
      </c>
      <c r="D13" s="390">
        <v>0</v>
      </c>
      <c r="E13" s="389">
        <v>0</v>
      </c>
      <c r="F13" s="388">
        <v>0</v>
      </c>
      <c r="G13" s="387">
        <v>0</v>
      </c>
      <c r="H13" s="411"/>
    </row>
    <row r="14" spans="2:9">
      <c r="B14" s="386">
        <v>8</v>
      </c>
      <c r="C14" s="395" t="s">
        <v>240</v>
      </c>
      <c r="D14" s="390">
        <v>-9473</v>
      </c>
      <c r="E14" s="389">
        <v>-9558</v>
      </c>
      <c r="F14" s="388">
        <v>-9469</v>
      </c>
      <c r="G14" s="387">
        <v>-9200</v>
      </c>
      <c r="H14" s="411" t="s">
        <v>174</v>
      </c>
    </row>
    <row r="15" spans="2:9" ht="25.5">
      <c r="B15" s="386">
        <v>9</v>
      </c>
      <c r="C15" s="395" t="s">
        <v>900</v>
      </c>
      <c r="D15" s="390">
        <v>-6579</v>
      </c>
      <c r="E15" s="389">
        <v>-6405</v>
      </c>
      <c r="F15" s="388">
        <v>-6331</v>
      </c>
      <c r="G15" s="387">
        <v>-6346</v>
      </c>
      <c r="H15" s="411" t="s">
        <v>1477</v>
      </c>
    </row>
    <row r="16" spans="2:9" ht="27" customHeight="1">
      <c r="B16" s="386">
        <v>10</v>
      </c>
      <c r="C16" s="395" t="s">
        <v>239</v>
      </c>
      <c r="D16" s="390">
        <v>-204</v>
      </c>
      <c r="E16" s="389">
        <v>-131</v>
      </c>
      <c r="F16" s="388">
        <v>-132</v>
      </c>
      <c r="G16" s="387">
        <v>-88</v>
      </c>
      <c r="H16" s="411" t="s">
        <v>394</v>
      </c>
    </row>
    <row r="17" spans="2:8">
      <c r="B17" s="386">
        <v>11</v>
      </c>
      <c r="C17" s="395" t="s">
        <v>238</v>
      </c>
      <c r="D17" s="390">
        <v>4762</v>
      </c>
      <c r="E17" s="389">
        <v>4347</v>
      </c>
      <c r="F17" s="388">
        <v>4248</v>
      </c>
      <c r="G17" s="387">
        <v>4786</v>
      </c>
      <c r="H17" s="411" t="s">
        <v>679</v>
      </c>
    </row>
    <row r="18" spans="2:8">
      <c r="B18" s="386">
        <v>12</v>
      </c>
      <c r="C18" s="395" t="s">
        <v>237</v>
      </c>
      <c r="D18" s="390">
        <v>-513</v>
      </c>
      <c r="E18" s="389">
        <v>-407</v>
      </c>
      <c r="F18" s="388">
        <v>0</v>
      </c>
      <c r="G18" s="387">
        <v>0</v>
      </c>
      <c r="H18" s="411" t="s">
        <v>1478</v>
      </c>
    </row>
    <row r="19" spans="2:8">
      <c r="B19" s="386">
        <v>13</v>
      </c>
      <c r="C19" s="395" t="s">
        <v>236</v>
      </c>
      <c r="D19" s="390">
        <v>0</v>
      </c>
      <c r="E19" s="389">
        <v>0</v>
      </c>
      <c r="F19" s="388">
        <v>0</v>
      </c>
      <c r="G19" s="387">
        <v>0</v>
      </c>
      <c r="H19" s="411"/>
    </row>
    <row r="20" spans="2:8" ht="25.5">
      <c r="B20" s="386">
        <v>14</v>
      </c>
      <c r="C20" s="395" t="s">
        <v>1101</v>
      </c>
      <c r="D20" s="390">
        <v>-181</v>
      </c>
      <c r="E20" s="389">
        <v>-1523</v>
      </c>
      <c r="F20" s="388">
        <v>-320</v>
      </c>
      <c r="G20" s="387">
        <v>-1213</v>
      </c>
      <c r="H20" s="411" t="s">
        <v>474</v>
      </c>
    </row>
    <row r="21" spans="2:8" ht="25.5">
      <c r="B21" s="386">
        <v>15</v>
      </c>
      <c r="C21" s="395" t="s">
        <v>235</v>
      </c>
      <c r="D21" s="390">
        <v>-557</v>
      </c>
      <c r="E21" s="389">
        <v>-469</v>
      </c>
      <c r="F21" s="388">
        <v>-644</v>
      </c>
      <c r="G21" s="387">
        <v>-757</v>
      </c>
      <c r="H21" s="411" t="s">
        <v>1479</v>
      </c>
    </row>
    <row r="22" spans="2:8" ht="24.75" customHeight="1">
      <c r="B22" s="386">
        <v>16</v>
      </c>
      <c r="C22" s="395" t="s">
        <v>234</v>
      </c>
      <c r="D22" s="390">
        <v>0</v>
      </c>
      <c r="E22" s="389">
        <v>0</v>
      </c>
      <c r="F22" s="388">
        <v>-25</v>
      </c>
      <c r="G22" s="387">
        <v>-12</v>
      </c>
      <c r="H22" s="411" t="s">
        <v>77</v>
      </c>
    </row>
    <row r="23" spans="2:8">
      <c r="B23" s="386">
        <v>17</v>
      </c>
      <c r="C23" s="395" t="s">
        <v>233</v>
      </c>
      <c r="D23" s="390">
        <v>0</v>
      </c>
      <c r="E23" s="389">
        <v>0</v>
      </c>
      <c r="F23" s="388">
        <v>0</v>
      </c>
      <c r="G23" s="387">
        <v>0</v>
      </c>
      <c r="H23" s="411"/>
    </row>
    <row r="24" spans="2:8" ht="38.25">
      <c r="B24" s="386">
        <v>18</v>
      </c>
      <c r="C24" s="395" t="s">
        <v>901</v>
      </c>
      <c r="D24" s="390">
        <v>0</v>
      </c>
      <c r="E24" s="389">
        <v>0</v>
      </c>
      <c r="F24" s="388">
        <v>0</v>
      </c>
      <c r="G24" s="387">
        <v>0</v>
      </c>
      <c r="H24" s="411"/>
    </row>
    <row r="25" spans="2:8" ht="38.1" customHeight="1">
      <c r="B25" s="386">
        <v>19</v>
      </c>
      <c r="C25" s="395" t="s">
        <v>902</v>
      </c>
      <c r="D25" s="390">
        <v>0</v>
      </c>
      <c r="E25" s="389">
        <v>0</v>
      </c>
      <c r="F25" s="388">
        <v>0</v>
      </c>
      <c r="G25" s="387">
        <v>0</v>
      </c>
      <c r="H25" s="411" t="s">
        <v>176</v>
      </c>
    </row>
    <row r="26" spans="2:8">
      <c r="B26" s="386">
        <v>20</v>
      </c>
      <c r="C26" s="395" t="s">
        <v>903</v>
      </c>
      <c r="D26" s="390">
        <v>0</v>
      </c>
      <c r="E26" s="389">
        <v>0</v>
      </c>
      <c r="F26" s="388">
        <v>0</v>
      </c>
      <c r="G26" s="387">
        <v>0</v>
      </c>
      <c r="H26" s="411"/>
    </row>
    <row r="27" spans="2:8" ht="25.5">
      <c r="B27" s="386">
        <v>21</v>
      </c>
      <c r="C27" s="395" t="s">
        <v>232</v>
      </c>
      <c r="D27" s="390">
        <v>0</v>
      </c>
      <c r="E27" s="389">
        <v>0</v>
      </c>
      <c r="F27" s="388">
        <v>0</v>
      </c>
      <c r="G27" s="387">
        <v>0</v>
      </c>
      <c r="H27" s="411"/>
    </row>
    <row r="28" spans="2:8">
      <c r="B28" s="1811">
        <v>22</v>
      </c>
      <c r="C28" s="395" t="s">
        <v>231</v>
      </c>
      <c r="D28" s="390">
        <v>0</v>
      </c>
      <c r="E28" s="389">
        <v>0</v>
      </c>
      <c r="F28" s="388">
        <v>0</v>
      </c>
      <c r="G28" s="387">
        <v>0</v>
      </c>
      <c r="H28" s="411"/>
    </row>
    <row r="29" spans="2:8">
      <c r="B29" s="386">
        <v>23</v>
      </c>
      <c r="C29" s="416" t="s">
        <v>230</v>
      </c>
      <c r="D29" s="390">
        <v>0</v>
      </c>
      <c r="E29" s="389">
        <v>0</v>
      </c>
      <c r="F29" s="388">
        <v>0</v>
      </c>
      <c r="G29" s="387">
        <v>0</v>
      </c>
      <c r="H29" s="411" t="s">
        <v>175</v>
      </c>
    </row>
    <row r="30" spans="2:8">
      <c r="B30" s="386">
        <v>24</v>
      </c>
      <c r="C30" s="416" t="s">
        <v>1102</v>
      </c>
      <c r="D30" s="390">
        <v>0</v>
      </c>
      <c r="E30" s="389">
        <v>0</v>
      </c>
      <c r="F30" s="388">
        <v>0</v>
      </c>
      <c r="G30" s="387">
        <v>0</v>
      </c>
      <c r="H30" s="411"/>
    </row>
    <row r="31" spans="2:8">
      <c r="B31" s="386">
        <v>25</v>
      </c>
      <c r="C31" s="416" t="s">
        <v>229</v>
      </c>
      <c r="D31" s="390">
        <v>0</v>
      </c>
      <c r="E31" s="389">
        <v>0</v>
      </c>
      <c r="F31" s="388">
        <v>0</v>
      </c>
      <c r="G31" s="387">
        <v>0</v>
      </c>
      <c r="H31" s="411" t="s">
        <v>376</v>
      </c>
    </row>
    <row r="32" spans="2:8">
      <c r="B32" s="386">
        <v>26</v>
      </c>
      <c r="C32" s="425" t="s">
        <v>228</v>
      </c>
      <c r="D32" s="190">
        <v>-134</v>
      </c>
      <c r="E32" s="389">
        <v>-139</v>
      </c>
      <c r="F32" s="388">
        <v>-10</v>
      </c>
      <c r="G32" s="387">
        <v>67</v>
      </c>
      <c r="H32" s="1773" t="s">
        <v>1480</v>
      </c>
    </row>
    <row r="33" spans="2:8" ht="28.5" customHeight="1">
      <c r="B33" s="386">
        <v>27</v>
      </c>
      <c r="C33" s="425" t="s">
        <v>227</v>
      </c>
      <c r="D33" s="190">
        <v>0</v>
      </c>
      <c r="E33" s="389">
        <v>0</v>
      </c>
      <c r="F33" s="388">
        <v>0</v>
      </c>
      <c r="G33" s="387">
        <v>0</v>
      </c>
      <c r="H33" s="424"/>
    </row>
    <row r="34" spans="2:8">
      <c r="B34" s="386">
        <v>28</v>
      </c>
      <c r="C34" s="408" t="s">
        <v>226</v>
      </c>
      <c r="D34" s="190">
        <v>-12879</v>
      </c>
      <c r="E34" s="389">
        <v>-14285</v>
      </c>
      <c r="F34" s="388">
        <v>-12683</v>
      </c>
      <c r="G34" s="387">
        <v>-12763</v>
      </c>
      <c r="H34" s="423"/>
    </row>
    <row r="35" spans="2:8">
      <c r="B35" s="386">
        <v>29</v>
      </c>
      <c r="C35" s="408" t="s">
        <v>646</v>
      </c>
      <c r="D35" s="190">
        <v>55832</v>
      </c>
      <c r="E35" s="389">
        <v>55520</v>
      </c>
      <c r="F35" s="388">
        <v>54138</v>
      </c>
      <c r="G35" s="387">
        <v>53081</v>
      </c>
      <c r="H35" s="423"/>
    </row>
    <row r="36" spans="2:8">
      <c r="B36" s="2057" t="s">
        <v>224</v>
      </c>
      <c r="C36" s="2058"/>
      <c r="D36" s="422"/>
      <c r="E36" s="421"/>
      <c r="F36" s="420"/>
      <c r="G36" s="419"/>
      <c r="H36" s="418"/>
    </row>
    <row r="37" spans="2:8" ht="25.5">
      <c r="B37" s="386">
        <v>30</v>
      </c>
      <c r="C37" s="395" t="s">
        <v>904</v>
      </c>
      <c r="D37" s="390">
        <v>8075</v>
      </c>
      <c r="E37" s="389">
        <v>8075</v>
      </c>
      <c r="F37" s="388">
        <v>8075</v>
      </c>
      <c r="G37" s="387">
        <v>8075</v>
      </c>
      <c r="H37" s="417" t="s">
        <v>681</v>
      </c>
    </row>
    <row r="38" spans="2:8">
      <c r="B38" s="386">
        <v>31</v>
      </c>
      <c r="C38" s="416" t="s">
        <v>223</v>
      </c>
      <c r="D38" s="390">
        <v>8075</v>
      </c>
      <c r="E38" s="389">
        <v>8075</v>
      </c>
      <c r="F38" s="388">
        <v>8075</v>
      </c>
      <c r="G38" s="387">
        <v>8075</v>
      </c>
      <c r="H38" s="411"/>
    </row>
    <row r="39" spans="2:8">
      <c r="B39" s="386">
        <v>32</v>
      </c>
      <c r="C39" s="416" t="s">
        <v>222</v>
      </c>
      <c r="D39" s="390">
        <v>0</v>
      </c>
      <c r="E39" s="389">
        <v>0</v>
      </c>
      <c r="F39" s="388">
        <v>0</v>
      </c>
      <c r="G39" s="387">
        <v>0</v>
      </c>
      <c r="H39" s="411"/>
    </row>
    <row r="40" spans="2:8" ht="25.5">
      <c r="B40" s="386">
        <v>33</v>
      </c>
      <c r="C40" s="385" t="s">
        <v>221</v>
      </c>
      <c r="D40" s="390">
        <v>0</v>
      </c>
      <c r="E40" s="389">
        <v>0</v>
      </c>
      <c r="F40" s="388">
        <v>0</v>
      </c>
      <c r="G40" s="387">
        <v>0</v>
      </c>
      <c r="H40" s="1592"/>
    </row>
    <row r="41" spans="2:8" ht="25.5">
      <c r="B41" s="413">
        <v>34</v>
      </c>
      <c r="C41" s="395" t="s">
        <v>905</v>
      </c>
      <c r="D41" s="390">
        <v>109</v>
      </c>
      <c r="E41" s="389">
        <v>93</v>
      </c>
      <c r="F41" s="388">
        <v>104</v>
      </c>
      <c r="G41" s="387">
        <v>106</v>
      </c>
      <c r="H41" s="411" t="s">
        <v>1481</v>
      </c>
    </row>
    <row r="42" spans="2:8">
      <c r="B42" s="413">
        <v>35</v>
      </c>
      <c r="C42" s="412" t="s">
        <v>651</v>
      </c>
      <c r="D42" s="390">
        <v>0</v>
      </c>
      <c r="E42" s="389">
        <v>0</v>
      </c>
      <c r="F42" s="388">
        <v>0</v>
      </c>
      <c r="G42" s="387">
        <v>0</v>
      </c>
      <c r="H42" s="411"/>
    </row>
    <row r="43" spans="2:8">
      <c r="B43" s="386">
        <v>36</v>
      </c>
      <c r="C43" s="395" t="s">
        <v>906</v>
      </c>
      <c r="D43" s="390">
        <v>8184</v>
      </c>
      <c r="E43" s="389">
        <v>8168</v>
      </c>
      <c r="F43" s="388">
        <v>8179</v>
      </c>
      <c r="G43" s="387">
        <v>8181</v>
      </c>
      <c r="H43" s="410"/>
    </row>
    <row r="44" spans="2:8" ht="15" customHeight="1">
      <c r="B44" s="2057" t="s">
        <v>220</v>
      </c>
      <c r="C44" s="2058"/>
      <c r="D44" s="396"/>
      <c r="E44" s="394"/>
      <c r="F44" s="393"/>
      <c r="G44" s="392"/>
      <c r="H44" s="391"/>
    </row>
    <row r="45" spans="2:8">
      <c r="B45" s="386">
        <v>37</v>
      </c>
      <c r="C45" s="395" t="s">
        <v>907</v>
      </c>
      <c r="D45" s="390">
        <v>0</v>
      </c>
      <c r="E45" s="389">
        <v>0</v>
      </c>
      <c r="F45" s="388">
        <v>0</v>
      </c>
      <c r="G45" s="387">
        <v>0</v>
      </c>
      <c r="H45" s="411"/>
    </row>
    <row r="46" spans="2:8">
      <c r="B46" s="386">
        <v>38</v>
      </c>
      <c r="C46" s="395" t="s">
        <v>908</v>
      </c>
      <c r="D46" s="390">
        <v>0</v>
      </c>
      <c r="E46" s="389">
        <v>0</v>
      </c>
      <c r="F46" s="388">
        <v>0</v>
      </c>
      <c r="G46" s="387">
        <v>0</v>
      </c>
      <c r="H46" s="411"/>
    </row>
    <row r="47" spans="2:8" ht="38.25">
      <c r="B47" s="386">
        <v>39</v>
      </c>
      <c r="C47" s="395" t="s">
        <v>909</v>
      </c>
      <c r="D47" s="390">
        <v>0</v>
      </c>
      <c r="E47" s="389">
        <v>0</v>
      </c>
      <c r="F47" s="388">
        <v>0</v>
      </c>
      <c r="G47" s="387">
        <v>0</v>
      </c>
      <c r="H47" s="411"/>
    </row>
    <row r="48" spans="2:8" ht="38.25">
      <c r="B48" s="386">
        <v>40</v>
      </c>
      <c r="C48" s="395" t="s">
        <v>910</v>
      </c>
      <c r="D48" s="390">
        <v>0</v>
      </c>
      <c r="E48" s="389">
        <v>0</v>
      </c>
      <c r="F48" s="388">
        <v>0</v>
      </c>
      <c r="G48" s="387">
        <v>0</v>
      </c>
      <c r="H48" s="411" t="s">
        <v>149</v>
      </c>
    </row>
    <row r="49" spans="2:8">
      <c r="B49" s="386">
        <v>41</v>
      </c>
      <c r="C49" s="395" t="s">
        <v>219</v>
      </c>
      <c r="D49" s="390">
        <v>0</v>
      </c>
      <c r="E49" s="389">
        <v>0</v>
      </c>
      <c r="F49" s="388">
        <v>0</v>
      </c>
      <c r="G49" s="387">
        <v>0</v>
      </c>
      <c r="H49" s="411"/>
    </row>
    <row r="50" spans="2:8" ht="25.5">
      <c r="B50" s="415">
        <v>42</v>
      </c>
      <c r="C50" s="414" t="s">
        <v>218</v>
      </c>
      <c r="D50" s="390">
        <v>0</v>
      </c>
      <c r="E50" s="389">
        <v>0</v>
      </c>
      <c r="F50" s="388">
        <v>0</v>
      </c>
      <c r="G50" s="387">
        <v>0</v>
      </c>
      <c r="H50" s="411"/>
    </row>
    <row r="51" spans="2:8">
      <c r="B51" s="386">
        <v>43</v>
      </c>
      <c r="C51" s="405" t="s">
        <v>217</v>
      </c>
      <c r="D51" s="390">
        <v>0</v>
      </c>
      <c r="E51" s="389">
        <v>0</v>
      </c>
      <c r="F51" s="388">
        <v>0</v>
      </c>
      <c r="G51" s="387">
        <v>0</v>
      </c>
      <c r="H51" s="410"/>
    </row>
    <row r="52" spans="2:8">
      <c r="B52" s="386">
        <v>44</v>
      </c>
      <c r="C52" s="405" t="s">
        <v>216</v>
      </c>
      <c r="D52" s="390">
        <v>8184</v>
      </c>
      <c r="E52" s="389">
        <v>8168</v>
      </c>
      <c r="F52" s="388">
        <v>8179</v>
      </c>
      <c r="G52" s="387">
        <v>8181</v>
      </c>
      <c r="H52" s="410"/>
    </row>
    <row r="53" spans="2:8">
      <c r="B53" s="386">
        <v>45</v>
      </c>
      <c r="C53" s="405" t="s">
        <v>215</v>
      </c>
      <c r="D53" s="390">
        <v>64016</v>
      </c>
      <c r="E53" s="389">
        <v>63688</v>
      </c>
      <c r="F53" s="388">
        <v>62317</v>
      </c>
      <c r="G53" s="387">
        <v>61262</v>
      </c>
      <c r="H53" s="410"/>
    </row>
    <row r="54" spans="2:8">
      <c r="B54" s="2057" t="s">
        <v>214</v>
      </c>
      <c r="C54" s="2058"/>
      <c r="D54" s="396"/>
      <c r="E54" s="394"/>
      <c r="F54" s="393"/>
      <c r="G54" s="392"/>
      <c r="H54" s="391"/>
    </row>
    <row r="55" spans="2:8">
      <c r="B55" s="386">
        <v>46</v>
      </c>
      <c r="C55" s="395" t="s">
        <v>213</v>
      </c>
      <c r="D55" s="390">
        <v>8264</v>
      </c>
      <c r="E55" s="389">
        <v>7457</v>
      </c>
      <c r="F55" s="388">
        <v>7414</v>
      </c>
      <c r="G55" s="387">
        <v>7461</v>
      </c>
      <c r="H55" s="2060" t="s">
        <v>477</v>
      </c>
    </row>
    <row r="56" spans="2:8" ht="25.5">
      <c r="B56" s="386">
        <v>47</v>
      </c>
      <c r="C56" s="1730" t="s">
        <v>212</v>
      </c>
      <c r="D56" s="390">
        <v>0</v>
      </c>
      <c r="E56" s="389">
        <v>0</v>
      </c>
      <c r="F56" s="388">
        <v>0</v>
      </c>
      <c r="G56" s="387">
        <v>0</v>
      </c>
      <c r="H56" s="2060"/>
    </row>
    <row r="57" spans="2:8" ht="25.5">
      <c r="B57" s="386">
        <v>48</v>
      </c>
      <c r="C57" s="1731" t="s">
        <v>211</v>
      </c>
      <c r="D57" s="390">
        <v>106</v>
      </c>
      <c r="E57" s="389">
        <v>80</v>
      </c>
      <c r="F57" s="388">
        <v>79</v>
      </c>
      <c r="G57" s="387">
        <v>118</v>
      </c>
      <c r="H57" s="411" t="s">
        <v>1482</v>
      </c>
    </row>
    <row r="58" spans="2:8">
      <c r="B58" s="413">
        <v>49</v>
      </c>
      <c r="C58" s="1732" t="s">
        <v>651</v>
      </c>
      <c r="D58" s="390">
        <v>0</v>
      </c>
      <c r="E58" s="389">
        <v>0</v>
      </c>
      <c r="F58" s="388">
        <v>0</v>
      </c>
      <c r="G58" s="387">
        <v>0</v>
      </c>
      <c r="H58" s="411"/>
    </row>
    <row r="59" spans="2:8">
      <c r="B59" s="386">
        <v>50</v>
      </c>
      <c r="C59" s="1731" t="s">
        <v>1300</v>
      </c>
      <c r="D59" s="390">
        <v>1946</v>
      </c>
      <c r="E59" s="389">
        <v>1972</v>
      </c>
      <c r="F59" s="388">
        <v>2057</v>
      </c>
      <c r="G59" s="387">
        <v>1869</v>
      </c>
      <c r="H59" s="411" t="s">
        <v>1483</v>
      </c>
    </row>
    <row r="60" spans="2:8">
      <c r="B60" s="386">
        <v>51</v>
      </c>
      <c r="C60" s="405" t="s">
        <v>210</v>
      </c>
      <c r="D60" s="390">
        <v>10316</v>
      </c>
      <c r="E60" s="389">
        <v>9509</v>
      </c>
      <c r="F60" s="388">
        <v>9550</v>
      </c>
      <c r="G60" s="387">
        <v>9448</v>
      </c>
      <c r="H60" s="410"/>
    </row>
    <row r="61" spans="2:8">
      <c r="B61" s="2057" t="s">
        <v>209</v>
      </c>
      <c r="C61" s="2058"/>
      <c r="D61" s="396"/>
      <c r="E61" s="394"/>
      <c r="F61" s="393"/>
      <c r="G61" s="392"/>
      <c r="H61" s="391"/>
    </row>
    <row r="62" spans="2:8">
      <c r="B62" s="386">
        <v>52</v>
      </c>
      <c r="C62" s="395" t="s">
        <v>208</v>
      </c>
      <c r="D62" s="390">
        <v>0</v>
      </c>
      <c r="E62" s="389">
        <v>0</v>
      </c>
      <c r="F62" s="388">
        <v>0</v>
      </c>
      <c r="G62" s="387">
        <v>0</v>
      </c>
      <c r="H62" s="411" t="s">
        <v>1484</v>
      </c>
    </row>
    <row r="63" spans="2:8" ht="25.5">
      <c r="B63" s="386">
        <v>53</v>
      </c>
      <c r="C63" s="395" t="s">
        <v>911</v>
      </c>
      <c r="D63" s="390">
        <v>0</v>
      </c>
      <c r="E63" s="389">
        <v>0</v>
      </c>
      <c r="F63" s="388">
        <v>0</v>
      </c>
      <c r="G63" s="387">
        <v>0</v>
      </c>
      <c r="H63" s="409"/>
    </row>
    <row r="64" spans="2:8" ht="60.75" customHeight="1">
      <c r="B64" s="386">
        <v>54</v>
      </c>
      <c r="C64" s="395" t="s">
        <v>207</v>
      </c>
      <c r="D64" s="390">
        <v>0</v>
      </c>
      <c r="E64" s="389">
        <v>0</v>
      </c>
      <c r="F64" s="388">
        <v>0</v>
      </c>
      <c r="G64" s="387">
        <v>0</v>
      </c>
      <c r="H64" s="409"/>
    </row>
    <row r="65" spans="2:8" ht="54" customHeight="1">
      <c r="B65" s="386" t="s">
        <v>206</v>
      </c>
      <c r="C65" s="395" t="s">
        <v>205</v>
      </c>
      <c r="D65" s="390">
        <v>0</v>
      </c>
      <c r="E65" s="389">
        <v>0</v>
      </c>
      <c r="F65" s="388">
        <v>0</v>
      </c>
      <c r="G65" s="387">
        <v>0</v>
      </c>
      <c r="H65" s="409"/>
    </row>
    <row r="66" spans="2:8" ht="47.25" customHeight="1">
      <c r="B66" s="386">
        <v>55</v>
      </c>
      <c r="C66" s="395" t="s">
        <v>204</v>
      </c>
      <c r="D66" s="390">
        <v>0</v>
      </c>
      <c r="E66" s="389">
        <v>0</v>
      </c>
      <c r="F66" s="388">
        <v>0</v>
      </c>
      <c r="G66" s="387">
        <v>0</v>
      </c>
      <c r="H66" s="409"/>
    </row>
    <row r="67" spans="2:8">
      <c r="B67" s="386">
        <v>56</v>
      </c>
      <c r="C67" s="406" t="s">
        <v>203</v>
      </c>
      <c r="D67" s="390">
        <v>0</v>
      </c>
      <c r="E67" s="389">
        <v>0</v>
      </c>
      <c r="F67" s="388">
        <v>0</v>
      </c>
      <c r="G67" s="387">
        <v>0</v>
      </c>
      <c r="H67" s="409"/>
    </row>
    <row r="68" spans="2:8">
      <c r="B68" s="386">
        <v>57</v>
      </c>
      <c r="C68" s="405" t="s">
        <v>202</v>
      </c>
      <c r="D68" s="390">
        <v>0</v>
      </c>
      <c r="E68" s="389">
        <v>0</v>
      </c>
      <c r="F68" s="388">
        <v>0</v>
      </c>
      <c r="G68" s="387">
        <v>0</v>
      </c>
      <c r="H68" s="410"/>
    </row>
    <row r="69" spans="2:8">
      <c r="B69" s="386">
        <v>58</v>
      </c>
      <c r="C69" s="405" t="s">
        <v>201</v>
      </c>
      <c r="D69" s="390">
        <v>10316</v>
      </c>
      <c r="E69" s="389">
        <v>9509</v>
      </c>
      <c r="F69" s="388">
        <v>9550</v>
      </c>
      <c r="G69" s="387">
        <v>9448</v>
      </c>
      <c r="H69" s="410"/>
    </row>
    <row r="70" spans="2:8">
      <c r="B70" s="386">
        <v>59</v>
      </c>
      <c r="C70" s="405" t="s">
        <v>200</v>
      </c>
      <c r="D70" s="390">
        <v>74332</v>
      </c>
      <c r="E70" s="389">
        <v>73197</v>
      </c>
      <c r="F70" s="388">
        <v>71867</v>
      </c>
      <c r="G70" s="387">
        <v>70710</v>
      </c>
      <c r="H70" s="410"/>
    </row>
    <row r="71" spans="2:8">
      <c r="B71" s="386">
        <v>60</v>
      </c>
      <c r="C71" s="405" t="s">
        <v>199</v>
      </c>
      <c r="D71" s="390">
        <v>439814</v>
      </c>
      <c r="E71" s="389">
        <v>451063</v>
      </c>
      <c r="F71" s="388">
        <v>471528</v>
      </c>
      <c r="G71" s="387">
        <v>462448</v>
      </c>
      <c r="H71" s="409"/>
    </row>
    <row r="72" spans="2:8">
      <c r="B72" s="2057" t="s">
        <v>198</v>
      </c>
      <c r="C72" s="2058"/>
      <c r="D72" s="396"/>
      <c r="E72" s="394"/>
      <c r="F72" s="393"/>
      <c r="G72" s="392"/>
      <c r="H72" s="391"/>
    </row>
    <row r="73" spans="2:8" ht="24.75" customHeight="1">
      <c r="B73" s="386">
        <v>61</v>
      </c>
      <c r="C73" s="405" t="s">
        <v>702</v>
      </c>
      <c r="D73" s="400">
        <v>0.127</v>
      </c>
      <c r="E73" s="399">
        <v>0.123</v>
      </c>
      <c r="F73" s="398">
        <v>0.115</v>
      </c>
      <c r="G73" s="397">
        <v>0.115</v>
      </c>
      <c r="H73" s="384"/>
    </row>
    <row r="74" spans="2:8">
      <c r="B74" s="386">
        <v>62</v>
      </c>
      <c r="C74" s="408" t="s">
        <v>703</v>
      </c>
      <c r="D74" s="400">
        <v>0.14599999999999999</v>
      </c>
      <c r="E74" s="399">
        <v>0.14099999999999999</v>
      </c>
      <c r="F74" s="398">
        <v>0.13200000000000001</v>
      </c>
      <c r="G74" s="397">
        <v>0.13200000000000001</v>
      </c>
      <c r="H74" s="384"/>
    </row>
    <row r="75" spans="2:8">
      <c r="B75" s="386">
        <v>63</v>
      </c>
      <c r="C75" s="408" t="s">
        <v>704</v>
      </c>
      <c r="D75" s="400">
        <v>0.16900000000000001</v>
      </c>
      <c r="E75" s="399">
        <v>0.16200000000000001</v>
      </c>
      <c r="F75" s="398">
        <v>0.152</v>
      </c>
      <c r="G75" s="397">
        <v>0.153</v>
      </c>
      <c r="H75" s="384"/>
    </row>
    <row r="76" spans="2:8" ht="38.25">
      <c r="B76" s="386">
        <v>64</v>
      </c>
      <c r="C76" s="405" t="s">
        <v>912</v>
      </c>
      <c r="D76" s="400">
        <v>0.08</v>
      </c>
      <c r="E76" s="399">
        <v>0.08</v>
      </c>
      <c r="F76" s="398">
        <v>0.08</v>
      </c>
      <c r="G76" s="397">
        <v>0.08</v>
      </c>
      <c r="H76" s="384"/>
    </row>
    <row r="77" spans="2:8">
      <c r="B77" s="386">
        <v>65</v>
      </c>
      <c r="C77" s="407" t="s">
        <v>197</v>
      </c>
      <c r="D77" s="400">
        <v>2.5000000000000001E-2</v>
      </c>
      <c r="E77" s="399">
        <v>2.5000000000000001E-2</v>
      </c>
      <c r="F77" s="398">
        <v>2.5000000000000001E-2</v>
      </c>
      <c r="G77" s="397">
        <v>2.5000000000000001E-2</v>
      </c>
      <c r="H77" s="384"/>
    </row>
    <row r="78" spans="2:8">
      <c r="B78" s="386">
        <v>66</v>
      </c>
      <c r="C78" s="407" t="s">
        <v>196</v>
      </c>
      <c r="D78" s="400">
        <v>0</v>
      </c>
      <c r="E78" s="399">
        <v>0</v>
      </c>
      <c r="F78" s="398">
        <v>0</v>
      </c>
      <c r="G78" s="397">
        <v>0</v>
      </c>
      <c r="H78" s="384"/>
    </row>
    <row r="79" spans="2:8">
      <c r="B79" s="386">
        <v>67</v>
      </c>
      <c r="C79" s="406" t="s">
        <v>195</v>
      </c>
      <c r="D79" s="400">
        <v>0</v>
      </c>
      <c r="E79" s="399">
        <v>0</v>
      </c>
      <c r="F79" s="398">
        <v>0</v>
      </c>
      <c r="G79" s="397">
        <v>0</v>
      </c>
      <c r="H79" s="384"/>
    </row>
    <row r="80" spans="2:8">
      <c r="B80" s="386" t="s">
        <v>194</v>
      </c>
      <c r="C80" s="406" t="s">
        <v>193</v>
      </c>
      <c r="D80" s="400">
        <v>0.01</v>
      </c>
      <c r="E80" s="399">
        <v>0.01</v>
      </c>
      <c r="F80" s="398">
        <v>0.01</v>
      </c>
      <c r="G80" s="397">
        <v>0.01</v>
      </c>
      <c r="H80" s="384"/>
    </row>
    <row r="81" spans="2:18" ht="25.5">
      <c r="B81" s="386">
        <v>68</v>
      </c>
      <c r="C81" s="405" t="s">
        <v>192</v>
      </c>
      <c r="D81" s="400">
        <v>0.127</v>
      </c>
      <c r="E81" s="399">
        <v>0.123</v>
      </c>
      <c r="F81" s="398">
        <v>0.115</v>
      </c>
      <c r="G81" s="397">
        <v>0.115</v>
      </c>
      <c r="H81" s="384"/>
    </row>
    <row r="82" spans="2:18" ht="30.2" customHeight="1">
      <c r="B82" s="2057" t="s">
        <v>913</v>
      </c>
      <c r="C82" s="2058"/>
      <c r="D82" s="396"/>
      <c r="E82" s="404"/>
      <c r="F82" s="403"/>
      <c r="G82" s="402"/>
      <c r="H82" s="391"/>
    </row>
    <row r="83" spans="2:18">
      <c r="B83" s="386">
        <v>69</v>
      </c>
      <c r="C83" s="401" t="s">
        <v>191</v>
      </c>
      <c r="D83" s="400">
        <v>0.08</v>
      </c>
      <c r="E83" s="399">
        <v>0.08</v>
      </c>
      <c r="F83" s="398">
        <v>0.08</v>
      </c>
      <c r="G83" s="397">
        <v>0.08</v>
      </c>
      <c r="H83" s="384"/>
    </row>
    <row r="84" spans="2:18">
      <c r="B84" s="386">
        <v>70</v>
      </c>
      <c r="C84" s="401" t="s">
        <v>190</v>
      </c>
      <c r="D84" s="400">
        <v>9.5000000000000001E-2</v>
      </c>
      <c r="E84" s="399">
        <v>9.5000000000000001E-2</v>
      </c>
      <c r="F84" s="398">
        <v>9.5000000000000001E-2</v>
      </c>
      <c r="G84" s="397">
        <v>9.5000000000000001E-2</v>
      </c>
      <c r="H84" s="384"/>
    </row>
    <row r="85" spans="2:18">
      <c r="B85" s="386">
        <v>71</v>
      </c>
      <c r="C85" s="401" t="s">
        <v>189</v>
      </c>
      <c r="D85" s="400">
        <v>0.115</v>
      </c>
      <c r="E85" s="399">
        <v>0.115</v>
      </c>
      <c r="F85" s="398">
        <v>0.115</v>
      </c>
      <c r="G85" s="397">
        <v>0.115</v>
      </c>
      <c r="H85" s="384"/>
    </row>
    <row r="86" spans="2:18">
      <c r="B86" s="2057" t="s">
        <v>914</v>
      </c>
      <c r="C86" s="2058"/>
      <c r="D86" s="396"/>
      <c r="E86" s="394"/>
      <c r="F86" s="393"/>
      <c r="G86" s="392"/>
      <c r="H86" s="391"/>
    </row>
    <row r="87" spans="2:18" ht="26.45" customHeight="1">
      <c r="B87" s="386">
        <v>72</v>
      </c>
      <c r="C87" s="395" t="s">
        <v>188</v>
      </c>
      <c r="D87" s="390">
        <v>3379</v>
      </c>
      <c r="E87" s="389">
        <v>3479</v>
      </c>
      <c r="F87" s="388">
        <v>3940</v>
      </c>
      <c r="G87" s="387">
        <v>3672</v>
      </c>
      <c r="H87" s="384"/>
    </row>
    <row r="88" spans="2:18">
      <c r="B88" s="386">
        <v>73</v>
      </c>
      <c r="C88" s="395" t="s">
        <v>187</v>
      </c>
      <c r="D88" s="390">
        <v>2773</v>
      </c>
      <c r="E88" s="389">
        <v>2848</v>
      </c>
      <c r="F88" s="388">
        <v>2819</v>
      </c>
      <c r="G88" s="387">
        <v>2810</v>
      </c>
      <c r="H88" s="384"/>
    </row>
    <row r="89" spans="2:18" ht="25.5">
      <c r="B89" s="386">
        <v>74</v>
      </c>
      <c r="C89" s="395" t="s">
        <v>915</v>
      </c>
      <c r="D89" s="390">
        <v>0</v>
      </c>
      <c r="E89" s="389">
        <v>0</v>
      </c>
      <c r="F89" s="388">
        <v>0</v>
      </c>
      <c r="G89" s="387">
        <v>0</v>
      </c>
      <c r="H89" s="384"/>
    </row>
    <row r="90" spans="2:18" ht="25.5">
      <c r="B90" s="386">
        <v>75</v>
      </c>
      <c r="C90" s="395" t="s">
        <v>186</v>
      </c>
      <c r="D90" s="390">
        <v>2416</v>
      </c>
      <c r="E90" s="389">
        <v>2442</v>
      </c>
      <c r="F90" s="388">
        <v>2542</v>
      </c>
      <c r="G90" s="387">
        <v>1934</v>
      </c>
      <c r="H90" s="384"/>
    </row>
    <row r="91" spans="2:18">
      <c r="B91" s="2057" t="s">
        <v>185</v>
      </c>
      <c r="C91" s="2058"/>
      <c r="D91" s="396"/>
      <c r="E91" s="394"/>
      <c r="F91" s="393"/>
      <c r="G91" s="392"/>
      <c r="H91" s="391"/>
    </row>
    <row r="92" spans="2:18" ht="27.75">
      <c r="B92" s="386">
        <v>76</v>
      </c>
      <c r="C92" s="395" t="s">
        <v>1444</v>
      </c>
      <c r="D92" s="390">
        <v>2762</v>
      </c>
      <c r="E92" s="389">
        <v>2707</v>
      </c>
      <c r="F92" s="388">
        <v>1279</v>
      </c>
      <c r="G92" s="387">
        <v>1229</v>
      </c>
      <c r="H92" s="384"/>
    </row>
    <row r="93" spans="2:18" ht="25.5">
      <c r="B93" s="386">
        <v>77</v>
      </c>
      <c r="C93" s="395" t="s">
        <v>184</v>
      </c>
      <c r="D93" s="390">
        <v>1946</v>
      </c>
      <c r="E93" s="389">
        <v>1972</v>
      </c>
      <c r="F93" s="388">
        <v>1659</v>
      </c>
      <c r="G93" s="387">
        <v>1624</v>
      </c>
      <c r="H93" s="384"/>
    </row>
    <row r="94" spans="2:18" ht="25.5">
      <c r="B94" s="386">
        <v>78</v>
      </c>
      <c r="C94" s="395" t="s">
        <v>916</v>
      </c>
      <c r="D94" s="390">
        <v>0</v>
      </c>
      <c r="E94" s="389">
        <v>0</v>
      </c>
      <c r="F94" s="388">
        <v>778</v>
      </c>
      <c r="G94" s="387">
        <v>716</v>
      </c>
      <c r="H94" s="384"/>
    </row>
    <row r="95" spans="2:18" ht="25.5">
      <c r="B95" s="386">
        <v>79</v>
      </c>
      <c r="C95" s="395" t="s">
        <v>183</v>
      </c>
      <c r="D95" s="390">
        <v>0</v>
      </c>
      <c r="E95" s="389">
        <v>0</v>
      </c>
      <c r="F95" s="388">
        <v>1664</v>
      </c>
      <c r="G95" s="387">
        <v>1629</v>
      </c>
      <c r="H95" s="384"/>
    </row>
    <row r="96" spans="2:18">
      <c r="B96" s="379" t="s">
        <v>723</v>
      </c>
      <c r="C96" s="2061" t="s">
        <v>917</v>
      </c>
      <c r="D96" s="2061"/>
      <c r="E96" s="2061"/>
      <c r="F96" s="2061"/>
      <c r="G96" s="2061"/>
      <c r="H96" s="2061"/>
      <c r="I96" s="383"/>
      <c r="J96" s="382"/>
      <c r="K96" s="382"/>
      <c r="L96" s="382"/>
      <c r="M96" s="382"/>
      <c r="N96" s="382"/>
      <c r="O96" s="382"/>
      <c r="P96" s="381"/>
      <c r="Q96" s="380"/>
      <c r="R96" s="380"/>
    </row>
    <row r="97" spans="2:18">
      <c r="B97" s="379" t="s">
        <v>736</v>
      </c>
      <c r="C97" s="2059" t="s">
        <v>1140</v>
      </c>
      <c r="D97" s="2059"/>
      <c r="E97" s="2059"/>
      <c r="F97" s="2059"/>
      <c r="G97" s="2059"/>
      <c r="H97" s="2059"/>
      <c r="I97" s="383"/>
      <c r="J97" s="382"/>
      <c r="K97" s="382"/>
      <c r="L97" s="382"/>
      <c r="M97" s="382"/>
      <c r="N97" s="382"/>
      <c r="O97" s="382"/>
      <c r="P97" s="381"/>
      <c r="Q97" s="380"/>
      <c r="R97" s="380"/>
    </row>
    <row r="98" spans="2:18" ht="16.5" customHeight="1">
      <c r="B98" s="379" t="s">
        <v>838</v>
      </c>
      <c r="C98" s="2059" t="s">
        <v>1452</v>
      </c>
      <c r="D98" s="2059"/>
      <c r="E98" s="2059"/>
      <c r="F98" s="2059"/>
      <c r="G98" s="2059"/>
      <c r="H98" s="2059"/>
      <c r="I98" s="383"/>
      <c r="J98" s="382"/>
      <c r="K98" s="382"/>
      <c r="L98" s="382"/>
      <c r="M98" s="382"/>
      <c r="N98" s="382"/>
      <c r="O98" s="382"/>
      <c r="P98" s="381"/>
      <c r="Q98" s="380"/>
      <c r="R98" s="380"/>
    </row>
    <row r="99" spans="2:18" hidden="1">
      <c r="B99" s="379"/>
    </row>
    <row r="100" spans="2:18" hidden="1">
      <c r="C100" s="1603"/>
    </row>
    <row r="101" spans="2:18" ht="4.5" hidden="1" customHeight="1"/>
  </sheetData>
  <mergeCells count="15">
    <mergeCell ref="B3:C4"/>
    <mergeCell ref="B5:C5"/>
    <mergeCell ref="B12:C12"/>
    <mergeCell ref="B36:C36"/>
    <mergeCell ref="C98:H98"/>
    <mergeCell ref="B44:C44"/>
    <mergeCell ref="B54:C54"/>
    <mergeCell ref="B61:C61"/>
    <mergeCell ref="H55:H56"/>
    <mergeCell ref="B72:C72"/>
    <mergeCell ref="B86:C86"/>
    <mergeCell ref="B91:C91"/>
    <mergeCell ref="B82:C82"/>
    <mergeCell ref="C96:H96"/>
    <mergeCell ref="C97:H97"/>
  </mergeCells>
  <conditionalFormatting sqref="H11">
    <cfRule type="colorScale" priority="11">
      <colorScale>
        <cfvo type="min"/>
        <cfvo type="max"/>
        <color rgb="FFFF7128"/>
        <color rgb="FFFFEF9C"/>
      </colorScale>
    </cfRule>
  </conditionalFormatting>
  <conditionalFormatting sqref="H43">
    <cfRule type="colorScale" priority="9">
      <colorScale>
        <cfvo type="min"/>
        <cfvo type="max"/>
        <color rgb="FFFF7128"/>
        <color rgb="FFFFEF9C"/>
      </colorScale>
    </cfRule>
  </conditionalFormatting>
  <conditionalFormatting sqref="H51">
    <cfRule type="colorScale" priority="8">
      <colorScale>
        <cfvo type="min"/>
        <cfvo type="max"/>
        <color rgb="FFFF7128"/>
        <color rgb="FFFFEF9C"/>
      </colorScale>
    </cfRule>
  </conditionalFormatting>
  <conditionalFormatting sqref="H52">
    <cfRule type="colorScale" priority="7">
      <colorScale>
        <cfvo type="min"/>
        <cfvo type="max"/>
        <color rgb="FFFF7128"/>
        <color rgb="FFFFEF9C"/>
      </colorScale>
    </cfRule>
  </conditionalFormatting>
  <conditionalFormatting sqref="H60">
    <cfRule type="colorScale" priority="5">
      <colorScale>
        <cfvo type="min"/>
        <cfvo type="max"/>
        <color rgb="FFFF7128"/>
        <color rgb="FFFFEF9C"/>
      </colorScale>
    </cfRule>
  </conditionalFormatting>
  <conditionalFormatting sqref="H68">
    <cfRule type="colorScale" priority="4">
      <colorScale>
        <cfvo type="min"/>
        <cfvo type="max"/>
        <color rgb="FFFF7128"/>
        <color rgb="FFFFEF9C"/>
      </colorScale>
    </cfRule>
  </conditionalFormatting>
  <conditionalFormatting sqref="H69">
    <cfRule type="colorScale" priority="3">
      <colorScale>
        <cfvo type="min"/>
        <cfvo type="max"/>
        <color rgb="FFFF7128"/>
        <color rgb="FFFFEF9C"/>
      </colorScale>
    </cfRule>
  </conditionalFormatting>
  <conditionalFormatting sqref="H53">
    <cfRule type="colorScale" priority="1">
      <colorScale>
        <cfvo type="min"/>
        <cfvo type="max"/>
        <color rgb="FFFF7128"/>
        <color rgb="FFFFEF9C"/>
      </colorScale>
    </cfRule>
  </conditionalFormatting>
  <conditionalFormatting sqref="H34:H37">
    <cfRule type="colorScale" priority="125">
      <colorScale>
        <cfvo type="min"/>
        <cfvo type="max"/>
        <color rgb="FFFF7128"/>
        <color rgb="FFFFEF9C"/>
      </colorScale>
    </cfRule>
  </conditionalFormatting>
  <conditionalFormatting sqref="H70">
    <cfRule type="colorScale" priority="126">
      <colorScale>
        <cfvo type="min"/>
        <cfvo type="max"/>
        <color rgb="FFFF7128"/>
        <color rgb="FFFFEF9C"/>
      </colorScale>
    </cfRule>
  </conditionalFormatting>
  <hyperlinks>
    <hyperlink ref="B1" location="ToC!A1" display="Retour à la table des matières" xr:uid="{00000000-0004-0000-0C00-000000000000}"/>
  </hyperlinks>
  <pageMargins left="0.51181102362204722" right="0.51181102362204722" top="0.51181102362204722" bottom="0.51181102362204722" header="0.23622047244094491" footer="0.23622047244094491"/>
  <pageSetup scale="61" firstPageNumber="6" fitToHeight="0" orientation="landscape" r:id="rId1"/>
  <headerFooter>
    <oddFooter>&amp;L&amp;G&amp;CInformations supplémentaires sur les 
fonds propres réglementaires&amp;RPage &amp;P de &amp;N]</oddFooter>
  </headerFooter>
  <rowBreaks count="3" manualBreakCount="3">
    <brk id="35" max="16383" man="1"/>
    <brk id="53" max="16383" man="1"/>
    <brk id="71"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9A72-F16E-4791-BD46-D37CF05211A4}">
  <sheetPr codeName="Sheet12">
    <tabColor theme="5"/>
    <pageSetUpPr fitToPage="1"/>
  </sheetPr>
  <dimension ref="A1:J154"/>
  <sheetViews>
    <sheetView view="pageBreakPreview" zoomScale="160" zoomScaleNormal="145" zoomScaleSheetLayoutView="160" workbookViewId="0"/>
  </sheetViews>
  <sheetFormatPr defaultColWidth="0" defaultRowHeight="15" zeroHeight="1"/>
  <cols>
    <col min="1" max="1" width="1.42578125" style="1" customWidth="1"/>
    <col min="2" max="2" width="89" style="1" customWidth="1"/>
    <col min="3" max="5" width="16.42578125" style="1" customWidth="1"/>
    <col min="6" max="6" width="1" style="1" customWidth="1"/>
    <col min="7" max="16384" width="6.42578125" style="1" hidden="1"/>
  </cols>
  <sheetData>
    <row r="1" spans="2:5" ht="12.2" customHeight="1">
      <c r="B1" s="100" t="s">
        <v>5</v>
      </c>
    </row>
    <row r="2" spans="2:5" s="31" customFormat="1" ht="20.100000000000001" customHeight="1">
      <c r="B2" s="514" t="s">
        <v>1372</v>
      </c>
      <c r="C2" s="513"/>
      <c r="D2" s="513"/>
      <c r="E2" s="512"/>
    </row>
    <row r="3" spans="2:5" ht="14.45" customHeight="1">
      <c r="B3" s="2066" t="s">
        <v>919</v>
      </c>
      <c r="C3" s="511" t="s">
        <v>77</v>
      </c>
      <c r="D3" s="510" t="s">
        <v>149</v>
      </c>
      <c r="E3" s="509" t="s">
        <v>148</v>
      </c>
    </row>
    <row r="4" spans="2:5" ht="42" customHeight="1">
      <c r="B4" s="2066"/>
      <c r="C4" s="508" t="s">
        <v>737</v>
      </c>
      <c r="D4" s="507" t="s">
        <v>918</v>
      </c>
      <c r="E4" s="2071" t="s">
        <v>307</v>
      </c>
    </row>
    <row r="5" spans="2:5" ht="38.1" customHeight="1">
      <c r="B5" s="2066"/>
      <c r="C5" s="506" t="str">
        <f>CurrQtr</f>
        <v>T3 2023 
Bâle III révisé</v>
      </c>
      <c r="D5" s="505" t="str">
        <f>CurrQtr</f>
        <v>T3 2023 
Bâle III révisé</v>
      </c>
      <c r="E5" s="2072"/>
    </row>
    <row r="6" spans="2:5">
      <c r="B6" s="504" t="s">
        <v>306</v>
      </c>
      <c r="C6" s="503"/>
      <c r="D6" s="502"/>
      <c r="E6" s="501"/>
    </row>
    <row r="7" spans="2:5">
      <c r="B7" s="456" t="s">
        <v>143</v>
      </c>
      <c r="C7" s="189">
        <v>90325</v>
      </c>
      <c r="D7" s="187">
        <v>90189</v>
      </c>
      <c r="E7" s="464"/>
    </row>
    <row r="8" spans="2:5">
      <c r="B8" s="480" t="s">
        <v>78</v>
      </c>
      <c r="C8" s="189">
        <v>1009</v>
      </c>
      <c r="D8" s="187">
        <v>1009</v>
      </c>
      <c r="E8" s="464"/>
    </row>
    <row r="9" spans="2:5">
      <c r="B9" s="499" t="s">
        <v>105</v>
      </c>
      <c r="C9" s="189"/>
      <c r="D9" s="187"/>
      <c r="E9" s="464"/>
    </row>
    <row r="10" spans="2:5">
      <c r="B10" s="480" t="s">
        <v>94</v>
      </c>
      <c r="C10" s="189">
        <v>108310</v>
      </c>
      <c r="D10" s="187">
        <v>108310</v>
      </c>
      <c r="E10" s="464"/>
    </row>
    <row r="11" spans="2:5">
      <c r="B11" s="500" t="s">
        <v>305</v>
      </c>
      <c r="C11" s="492"/>
      <c r="D11" s="491">
        <v>0</v>
      </c>
      <c r="E11" s="457" t="s">
        <v>77</v>
      </c>
    </row>
    <row r="12" spans="2:5">
      <c r="B12" s="500" t="s">
        <v>304</v>
      </c>
      <c r="C12" s="492"/>
      <c r="D12" s="491">
        <v>108310</v>
      </c>
      <c r="E12" s="457"/>
    </row>
    <row r="13" spans="2:5">
      <c r="B13" s="480" t="s">
        <v>96</v>
      </c>
      <c r="C13" s="189">
        <v>8420</v>
      </c>
      <c r="D13" s="187">
        <v>8420</v>
      </c>
      <c r="E13" s="455"/>
    </row>
    <row r="14" spans="2:5">
      <c r="B14" s="480" t="s">
        <v>303</v>
      </c>
      <c r="C14" s="189">
        <v>2571</v>
      </c>
      <c r="D14" s="187">
        <v>2571</v>
      </c>
      <c r="E14" s="455"/>
    </row>
    <row r="15" spans="2:5">
      <c r="B15" s="480"/>
      <c r="C15" s="189">
        <v>119301</v>
      </c>
      <c r="D15" s="187">
        <v>119301</v>
      </c>
      <c r="E15" s="455"/>
    </row>
    <row r="16" spans="2:5">
      <c r="B16" s="480" t="s">
        <v>165</v>
      </c>
      <c r="C16" s="189">
        <v>0</v>
      </c>
      <c r="D16" s="187">
        <v>0</v>
      </c>
      <c r="E16" s="455"/>
    </row>
    <row r="17" spans="2:5">
      <c r="B17" s="480" t="s">
        <v>98</v>
      </c>
      <c r="C17" s="189">
        <v>198358</v>
      </c>
      <c r="D17" s="187">
        <v>198358</v>
      </c>
      <c r="E17" s="455"/>
    </row>
    <row r="18" spans="2:5">
      <c r="B18" s="480" t="s">
        <v>99</v>
      </c>
      <c r="C18" s="189">
        <v>44655</v>
      </c>
      <c r="D18" s="187">
        <v>44655</v>
      </c>
      <c r="E18" s="455"/>
    </row>
    <row r="19" spans="2:5">
      <c r="B19" s="480" t="s">
        <v>100</v>
      </c>
      <c r="C19" s="189">
        <v>110195</v>
      </c>
      <c r="D19" s="187">
        <v>109278</v>
      </c>
      <c r="E19" s="455"/>
    </row>
    <row r="20" spans="2:5" ht="25.5">
      <c r="B20" s="500" t="s">
        <v>302</v>
      </c>
      <c r="C20" s="492"/>
      <c r="D20" s="491">
        <v>0</v>
      </c>
      <c r="E20" s="457" t="s">
        <v>149</v>
      </c>
    </row>
    <row r="21" spans="2:5">
      <c r="B21" s="500" t="s">
        <v>1301</v>
      </c>
      <c r="C21" s="492"/>
      <c r="D21" s="491">
        <v>12</v>
      </c>
      <c r="E21" s="457" t="s">
        <v>1485</v>
      </c>
    </row>
    <row r="22" spans="2:5">
      <c r="B22" s="500" t="s">
        <v>301</v>
      </c>
      <c r="C22" s="492"/>
      <c r="D22" s="491">
        <v>109266</v>
      </c>
      <c r="E22" s="457"/>
    </row>
    <row r="23" spans="2:5">
      <c r="B23" s="499" t="s">
        <v>92</v>
      </c>
      <c r="C23" s="189"/>
      <c r="D23" s="187"/>
      <c r="E23" s="455"/>
    </row>
    <row r="24" spans="2:5">
      <c r="B24" s="480" t="s">
        <v>300</v>
      </c>
      <c r="C24" s="189">
        <v>347707</v>
      </c>
      <c r="D24" s="187">
        <v>347608</v>
      </c>
      <c r="E24" s="455"/>
    </row>
    <row r="25" spans="2:5">
      <c r="B25" s="456" t="s">
        <v>299</v>
      </c>
      <c r="C25" s="189">
        <v>103733</v>
      </c>
      <c r="D25" s="187">
        <v>103733</v>
      </c>
      <c r="E25" s="455"/>
    </row>
    <row r="26" spans="2:5">
      <c r="B26" s="456" t="s">
        <v>1397</v>
      </c>
      <c r="C26" s="189">
        <v>16607</v>
      </c>
      <c r="D26" s="187">
        <v>16607</v>
      </c>
      <c r="E26" s="455"/>
    </row>
    <row r="27" spans="2:5">
      <c r="B27" s="480" t="s">
        <v>298</v>
      </c>
      <c r="C27" s="189">
        <v>290051</v>
      </c>
      <c r="D27" s="187">
        <v>290043</v>
      </c>
      <c r="E27" s="455"/>
    </row>
    <row r="28" spans="2:5">
      <c r="B28" s="1829" t="s">
        <v>1398</v>
      </c>
      <c r="C28" s="1826"/>
      <c r="D28" s="1827">
        <v>290040</v>
      </c>
      <c r="E28" s="1828"/>
    </row>
    <row r="29" spans="2:5">
      <c r="B29" s="1829" t="s">
        <v>1302</v>
      </c>
      <c r="C29" s="1826"/>
      <c r="D29" s="1827">
        <v>3</v>
      </c>
      <c r="E29" s="1830" t="s">
        <v>1486</v>
      </c>
    </row>
    <row r="30" spans="2:5">
      <c r="B30" s="480" t="s">
        <v>297</v>
      </c>
      <c r="C30" s="189">
        <v>758098</v>
      </c>
      <c r="D30" s="187">
        <v>757991</v>
      </c>
      <c r="E30" s="455"/>
    </row>
    <row r="31" spans="2:5">
      <c r="B31" s="480" t="s">
        <v>164</v>
      </c>
      <c r="C31" s="189">
        <v>-5893</v>
      </c>
      <c r="D31" s="187">
        <v>-5892</v>
      </c>
      <c r="E31" s="455"/>
    </row>
    <row r="32" spans="2:5">
      <c r="B32" s="493" t="s">
        <v>295</v>
      </c>
      <c r="C32" s="492"/>
      <c r="D32" s="491">
        <v>-1946</v>
      </c>
      <c r="E32" s="457" t="s">
        <v>148</v>
      </c>
    </row>
    <row r="33" spans="2:5">
      <c r="B33" s="493" t="s">
        <v>920</v>
      </c>
      <c r="C33" s="492"/>
      <c r="D33" s="491">
        <v>-513</v>
      </c>
      <c r="E33" s="457" t="s">
        <v>1478</v>
      </c>
    </row>
    <row r="34" spans="2:5">
      <c r="B34" s="493" t="s">
        <v>921</v>
      </c>
      <c r="C34" s="492"/>
      <c r="D34" s="491">
        <v>0</v>
      </c>
      <c r="E34" s="457" t="s">
        <v>177</v>
      </c>
    </row>
    <row r="35" spans="2:5">
      <c r="B35" s="493" t="s">
        <v>922</v>
      </c>
      <c r="C35" s="492"/>
      <c r="D35" s="491">
        <v>-3433</v>
      </c>
      <c r="E35" s="457"/>
    </row>
    <row r="36" spans="2:5">
      <c r="B36" s="498" t="s">
        <v>715</v>
      </c>
      <c r="C36" s="189"/>
      <c r="D36" s="187"/>
      <c r="E36" s="455"/>
    </row>
    <row r="37" spans="2:5">
      <c r="B37" s="1841" t="s">
        <v>163</v>
      </c>
      <c r="C37" s="189">
        <v>20425</v>
      </c>
      <c r="D37" s="187">
        <v>20425</v>
      </c>
      <c r="E37" s="455"/>
    </row>
    <row r="38" spans="2:5">
      <c r="B38" s="497" t="s">
        <v>1399</v>
      </c>
      <c r="C38" s="189">
        <v>5685</v>
      </c>
      <c r="D38" s="187">
        <v>5684</v>
      </c>
      <c r="E38" s="455"/>
    </row>
    <row r="39" spans="2:5">
      <c r="B39" s="497" t="s">
        <v>1400</v>
      </c>
      <c r="C39" s="189">
        <v>2607</v>
      </c>
      <c r="D39" s="187">
        <v>2923</v>
      </c>
      <c r="E39" s="455"/>
    </row>
    <row r="40" spans="2:5" ht="26.25">
      <c r="B40" s="496" t="s">
        <v>294</v>
      </c>
      <c r="C40" s="492"/>
      <c r="D40" s="491">
        <v>0</v>
      </c>
      <c r="E40" s="457" t="s">
        <v>176</v>
      </c>
    </row>
    <row r="41" spans="2:5" ht="26.25">
      <c r="B41" s="496" t="s">
        <v>293</v>
      </c>
      <c r="C41" s="492"/>
      <c r="D41" s="491">
        <v>0</v>
      </c>
      <c r="E41" s="457" t="s">
        <v>175</v>
      </c>
    </row>
    <row r="42" spans="2:5" ht="26.25">
      <c r="B42" s="496" t="s">
        <v>292</v>
      </c>
      <c r="C42" s="492"/>
      <c r="D42" s="491">
        <v>2923</v>
      </c>
      <c r="E42" s="457"/>
    </row>
    <row r="43" spans="2:5">
      <c r="B43" s="480" t="s">
        <v>1401</v>
      </c>
      <c r="C43" s="189">
        <v>17262</v>
      </c>
      <c r="D43" s="187">
        <v>17588</v>
      </c>
      <c r="E43" s="455"/>
    </row>
    <row r="44" spans="2:5">
      <c r="B44" s="493" t="s">
        <v>291</v>
      </c>
      <c r="C44" s="492"/>
      <c r="D44" s="491">
        <v>9147</v>
      </c>
      <c r="E44" s="457" t="s">
        <v>174</v>
      </c>
    </row>
    <row r="45" spans="2:5">
      <c r="B45" s="493" t="s">
        <v>290</v>
      </c>
      <c r="C45" s="492"/>
      <c r="D45" s="491">
        <v>326</v>
      </c>
      <c r="E45" s="457" t="s">
        <v>174</v>
      </c>
    </row>
    <row r="46" spans="2:5">
      <c r="B46" s="493" t="s">
        <v>289</v>
      </c>
      <c r="C46" s="492"/>
      <c r="D46" s="491">
        <v>5040</v>
      </c>
      <c r="E46" s="457" t="s">
        <v>378</v>
      </c>
    </row>
    <row r="47" spans="2:5">
      <c r="B47" s="493" t="s">
        <v>1123</v>
      </c>
      <c r="C47" s="492"/>
      <c r="D47" s="491">
        <v>3075</v>
      </c>
      <c r="E47" s="457" t="s">
        <v>377</v>
      </c>
    </row>
    <row r="48" spans="2:5">
      <c r="B48" s="480" t="s">
        <v>288</v>
      </c>
      <c r="C48" s="189">
        <v>3159</v>
      </c>
      <c r="D48" s="187">
        <v>3158</v>
      </c>
      <c r="E48" s="455"/>
    </row>
    <row r="49" spans="2:5" ht="25.5">
      <c r="B49" s="495" t="s">
        <v>287</v>
      </c>
      <c r="C49" s="492"/>
      <c r="D49" s="491">
        <v>0</v>
      </c>
      <c r="E49" s="457" t="s">
        <v>376</v>
      </c>
    </row>
    <row r="50" spans="2:5">
      <c r="B50" s="493" t="s">
        <v>286</v>
      </c>
      <c r="C50" s="492"/>
      <c r="D50" s="491">
        <v>204</v>
      </c>
      <c r="E50" s="457" t="s">
        <v>394</v>
      </c>
    </row>
    <row r="51" spans="2:5">
      <c r="B51" s="494" t="s">
        <v>285</v>
      </c>
      <c r="C51" s="492"/>
      <c r="D51" s="491">
        <v>2954</v>
      </c>
      <c r="E51" s="457"/>
    </row>
    <row r="52" spans="2:5">
      <c r="B52" s="480" t="s">
        <v>284</v>
      </c>
      <c r="C52" s="189">
        <v>30912</v>
      </c>
      <c r="D52" s="187">
        <v>29278</v>
      </c>
      <c r="E52" s="455"/>
    </row>
    <row r="53" spans="2:5">
      <c r="B53" s="493" t="s">
        <v>283</v>
      </c>
      <c r="C53" s="492"/>
      <c r="D53" s="491">
        <v>776</v>
      </c>
      <c r="E53" s="457" t="s">
        <v>393</v>
      </c>
    </row>
    <row r="54" spans="2:5">
      <c r="B54" s="493" t="s">
        <v>1303</v>
      </c>
      <c r="C54" s="492"/>
      <c r="D54" s="491">
        <v>111</v>
      </c>
      <c r="E54" s="457" t="s">
        <v>1487</v>
      </c>
    </row>
    <row r="55" spans="2:5">
      <c r="B55" s="493" t="s">
        <v>282</v>
      </c>
      <c r="C55" s="492"/>
      <c r="D55" s="491">
        <v>28391</v>
      </c>
      <c r="E55" s="478"/>
    </row>
    <row r="56" spans="2:5">
      <c r="B56" s="490" t="s">
        <v>296</v>
      </c>
      <c r="C56" s="489">
        <v>80050</v>
      </c>
      <c r="D56" s="488">
        <v>79056</v>
      </c>
      <c r="E56" s="487"/>
    </row>
    <row r="57" spans="2:5">
      <c r="B57" s="486" t="s">
        <v>115</v>
      </c>
      <c r="C57" s="485">
        <v>1396098</v>
      </c>
      <c r="D57" s="484">
        <v>1393945</v>
      </c>
      <c r="E57" s="483"/>
    </row>
    <row r="58" spans="2:5">
      <c r="B58" s="2068" t="s">
        <v>281</v>
      </c>
      <c r="C58" s="2069"/>
      <c r="D58" s="2069"/>
      <c r="E58" s="2070"/>
    </row>
    <row r="59" spans="2:5">
      <c r="B59" s="480" t="s">
        <v>103</v>
      </c>
      <c r="C59" s="188"/>
      <c r="D59" s="188"/>
      <c r="E59" s="464"/>
    </row>
    <row r="60" spans="2:5">
      <c r="B60" s="482" t="s">
        <v>280</v>
      </c>
      <c r="C60" s="188">
        <v>284738</v>
      </c>
      <c r="D60" s="188">
        <v>284738</v>
      </c>
      <c r="E60" s="464"/>
    </row>
    <row r="61" spans="2:5">
      <c r="B61" s="481" t="s">
        <v>923</v>
      </c>
      <c r="C61" s="188">
        <v>615431</v>
      </c>
      <c r="D61" s="188">
        <v>615431</v>
      </c>
      <c r="E61" s="464"/>
    </row>
    <row r="62" spans="2:5">
      <c r="B62" s="477" t="s">
        <v>279</v>
      </c>
      <c r="C62" s="458"/>
      <c r="D62" s="458">
        <v>0</v>
      </c>
      <c r="E62" s="457" t="s">
        <v>1484</v>
      </c>
    </row>
    <row r="63" spans="2:5">
      <c r="B63" s="477" t="s">
        <v>278</v>
      </c>
      <c r="C63" s="458"/>
      <c r="D63" s="458">
        <v>615431</v>
      </c>
      <c r="E63" s="457"/>
    </row>
    <row r="64" spans="2:5">
      <c r="B64" s="481" t="s">
        <v>277</v>
      </c>
      <c r="C64" s="188">
        <v>57056</v>
      </c>
      <c r="D64" s="188">
        <v>57056</v>
      </c>
      <c r="E64" s="464"/>
    </row>
    <row r="65" spans="2:5">
      <c r="B65" s="481"/>
      <c r="C65" s="188">
        <v>957225</v>
      </c>
      <c r="D65" s="188">
        <v>957225</v>
      </c>
      <c r="E65" s="464"/>
    </row>
    <row r="66" spans="2:5">
      <c r="B66" s="480" t="s">
        <v>165</v>
      </c>
      <c r="C66" s="188">
        <v>28893</v>
      </c>
      <c r="D66" s="188">
        <v>28893</v>
      </c>
      <c r="E66" s="464"/>
    </row>
    <row r="67" spans="2:5">
      <c r="B67" s="479" t="s">
        <v>715</v>
      </c>
      <c r="C67" s="188"/>
      <c r="D67" s="188"/>
      <c r="E67" s="464"/>
    </row>
    <row r="68" spans="2:5">
      <c r="B68" s="474" t="s">
        <v>156</v>
      </c>
      <c r="C68" s="188">
        <v>20478</v>
      </c>
      <c r="D68" s="188">
        <v>20478</v>
      </c>
      <c r="E68" s="464"/>
    </row>
    <row r="69" spans="2:5">
      <c r="B69" s="474" t="s">
        <v>275</v>
      </c>
      <c r="C69" s="188">
        <v>37522</v>
      </c>
      <c r="D69" s="188">
        <v>37522</v>
      </c>
      <c r="E69" s="464"/>
    </row>
    <row r="70" spans="2:5">
      <c r="B70" s="474" t="s">
        <v>99</v>
      </c>
      <c r="C70" s="188">
        <v>50848</v>
      </c>
      <c r="D70" s="188">
        <v>50848</v>
      </c>
      <c r="E70" s="464"/>
    </row>
    <row r="71" spans="2:5">
      <c r="B71" s="474" t="s">
        <v>117</v>
      </c>
      <c r="C71" s="188">
        <v>147432</v>
      </c>
      <c r="D71" s="188">
        <v>147432</v>
      </c>
      <c r="E71" s="464"/>
    </row>
    <row r="72" spans="2:5">
      <c r="B72" s="474" t="s">
        <v>101</v>
      </c>
      <c r="C72" s="188">
        <v>9566</v>
      </c>
      <c r="D72" s="188">
        <v>9566</v>
      </c>
      <c r="E72" s="464"/>
    </row>
    <row r="73" spans="2:5">
      <c r="B73" s="477" t="s">
        <v>274</v>
      </c>
      <c r="C73" s="458"/>
      <c r="D73" s="458">
        <v>1178</v>
      </c>
      <c r="E73" s="478"/>
    </row>
    <row r="74" spans="2:5">
      <c r="B74" s="477" t="s">
        <v>273</v>
      </c>
      <c r="C74" s="458"/>
      <c r="D74" s="458">
        <v>8388</v>
      </c>
      <c r="E74" s="457"/>
    </row>
    <row r="75" spans="2:5">
      <c r="B75" s="459" t="s">
        <v>272</v>
      </c>
      <c r="C75" s="458"/>
      <c r="D75" s="458">
        <v>8264</v>
      </c>
      <c r="E75" s="476" t="s">
        <v>477</v>
      </c>
    </row>
    <row r="76" spans="2:5">
      <c r="B76" s="459" t="s">
        <v>152</v>
      </c>
      <c r="C76" s="458"/>
      <c r="D76" s="458">
        <v>124</v>
      </c>
      <c r="E76" s="475"/>
    </row>
    <row r="77" spans="2:5" hidden="1">
      <c r="B77" s="459" t="s">
        <v>271</v>
      </c>
      <c r="C77" s="458"/>
      <c r="D77" s="458">
        <v>8388</v>
      </c>
      <c r="E77" s="457"/>
    </row>
    <row r="78" spans="2:5">
      <c r="B78" s="474" t="s">
        <v>648</v>
      </c>
      <c r="C78" s="188">
        <v>66416</v>
      </c>
      <c r="D78" s="188">
        <v>64263</v>
      </c>
      <c r="E78" s="455"/>
    </row>
    <row r="79" spans="2:5">
      <c r="B79" s="473" t="s">
        <v>270</v>
      </c>
      <c r="C79" s="458"/>
      <c r="D79" s="458">
        <v>8</v>
      </c>
      <c r="E79" s="457" t="s">
        <v>475</v>
      </c>
    </row>
    <row r="80" spans="2:5" ht="25.5">
      <c r="B80" s="473" t="s">
        <v>924</v>
      </c>
      <c r="C80" s="458"/>
      <c r="D80" s="458">
        <v>181</v>
      </c>
      <c r="E80" s="457" t="s">
        <v>474</v>
      </c>
    </row>
    <row r="81" spans="2:5">
      <c r="B81" s="473" t="s">
        <v>269</v>
      </c>
      <c r="C81" s="458"/>
      <c r="D81" s="458">
        <v>2413</v>
      </c>
      <c r="E81" s="457"/>
    </row>
    <row r="82" spans="2:5" ht="25.5">
      <c r="B82" s="472" t="s">
        <v>925</v>
      </c>
      <c r="C82" s="458"/>
      <c r="D82" s="458">
        <v>1440</v>
      </c>
      <c r="E82" s="457" t="s">
        <v>473</v>
      </c>
    </row>
    <row r="83" spans="2:5">
      <c r="B83" s="472" t="s">
        <v>268</v>
      </c>
      <c r="C83" s="458"/>
      <c r="D83" s="458">
        <v>96</v>
      </c>
      <c r="E83" s="457" t="s">
        <v>674</v>
      </c>
    </row>
    <row r="84" spans="2:5">
      <c r="B84" s="472" t="s">
        <v>283</v>
      </c>
      <c r="C84" s="458"/>
      <c r="D84" s="458">
        <v>219</v>
      </c>
      <c r="E84" s="457" t="s">
        <v>675</v>
      </c>
    </row>
    <row r="85" spans="2:5">
      <c r="B85" s="472" t="s">
        <v>267</v>
      </c>
      <c r="C85" s="458"/>
      <c r="D85" s="458">
        <v>658</v>
      </c>
      <c r="E85" s="457"/>
    </row>
    <row r="86" spans="2:5">
      <c r="B86" s="459" t="s">
        <v>266</v>
      </c>
      <c r="C86" s="458"/>
      <c r="D86" s="458">
        <v>61661</v>
      </c>
      <c r="E86" s="457"/>
    </row>
    <row r="87" spans="2:5">
      <c r="B87" s="471" t="s">
        <v>296</v>
      </c>
      <c r="C87" s="470">
        <v>332262</v>
      </c>
      <c r="D87" s="470">
        <v>330109</v>
      </c>
      <c r="E87" s="469"/>
    </row>
    <row r="88" spans="2:5">
      <c r="B88" s="468" t="s">
        <v>647</v>
      </c>
      <c r="C88" s="467">
        <v>1318380</v>
      </c>
      <c r="D88" s="467">
        <v>1316227</v>
      </c>
      <c r="E88" s="466"/>
    </row>
    <row r="89" spans="2:5">
      <c r="B89" s="2068" t="s">
        <v>150</v>
      </c>
      <c r="C89" s="2069"/>
      <c r="D89" s="2069"/>
      <c r="E89" s="2070"/>
    </row>
    <row r="90" spans="2:5">
      <c r="B90" s="456" t="s">
        <v>264</v>
      </c>
      <c r="C90" s="465"/>
      <c r="D90" s="188"/>
      <c r="E90" s="464"/>
    </row>
    <row r="91" spans="2:5">
      <c r="B91" s="456" t="s">
        <v>263</v>
      </c>
      <c r="C91" s="188">
        <v>19627</v>
      </c>
      <c r="D91" s="188">
        <v>19627</v>
      </c>
      <c r="E91" s="1914"/>
    </row>
    <row r="92" spans="2:5">
      <c r="B92" s="463" t="s">
        <v>926</v>
      </c>
      <c r="C92" s="458"/>
      <c r="D92" s="458">
        <v>19627</v>
      </c>
      <c r="E92" s="1915" t="s">
        <v>607</v>
      </c>
    </row>
    <row r="93" spans="2:5">
      <c r="B93" s="463" t="s">
        <v>927</v>
      </c>
      <c r="C93" s="458"/>
      <c r="D93" s="458">
        <v>0</v>
      </c>
      <c r="E93" s="457"/>
    </row>
    <row r="94" spans="2:5">
      <c r="B94" s="456" t="s">
        <v>262</v>
      </c>
      <c r="C94" s="188">
        <v>55783</v>
      </c>
      <c r="D94" s="188">
        <v>55783</v>
      </c>
      <c r="E94" s="455" t="s">
        <v>677</v>
      </c>
    </row>
    <row r="95" spans="2:5">
      <c r="B95" s="456" t="s">
        <v>261</v>
      </c>
      <c r="C95" s="188">
        <v>-7340</v>
      </c>
      <c r="D95" s="188">
        <v>-7340</v>
      </c>
      <c r="E95" s="455" t="s">
        <v>678</v>
      </c>
    </row>
    <row r="96" spans="2:5">
      <c r="B96" s="459" t="s">
        <v>260</v>
      </c>
      <c r="C96" s="458"/>
      <c r="D96" s="458">
        <v>-4762</v>
      </c>
      <c r="E96" s="457" t="s">
        <v>679</v>
      </c>
    </row>
    <row r="97" spans="2:5">
      <c r="B97" s="459" t="s">
        <v>259</v>
      </c>
      <c r="C97" s="458"/>
      <c r="D97" s="458">
        <v>-2578</v>
      </c>
      <c r="E97" s="457"/>
    </row>
    <row r="98" spans="2:5">
      <c r="B98" s="456" t="s">
        <v>258</v>
      </c>
      <c r="C98" s="188">
        <v>-88</v>
      </c>
      <c r="D98" s="188">
        <v>-88</v>
      </c>
      <c r="E98" s="455"/>
    </row>
    <row r="99" spans="2:5">
      <c r="B99" s="462" t="s">
        <v>265</v>
      </c>
      <c r="C99" s="461"/>
      <c r="D99" s="458">
        <v>-88</v>
      </c>
      <c r="E99" s="457" t="s">
        <v>680</v>
      </c>
    </row>
    <row r="100" spans="2:5">
      <c r="B100" s="462" t="s">
        <v>257</v>
      </c>
      <c r="C100" s="461"/>
      <c r="D100" s="458">
        <v>0</v>
      </c>
      <c r="E100" s="457"/>
    </row>
    <row r="101" spans="2:5">
      <c r="B101" s="456" t="s">
        <v>256</v>
      </c>
      <c r="C101" s="188">
        <v>67982</v>
      </c>
      <c r="D101" s="188">
        <v>67982</v>
      </c>
      <c r="E101" s="455"/>
    </row>
    <row r="102" spans="2:5">
      <c r="B102" s="456" t="s">
        <v>255</v>
      </c>
      <c r="C102" s="188">
        <v>8075</v>
      </c>
      <c r="D102" s="188">
        <v>8075</v>
      </c>
      <c r="E102" s="455"/>
    </row>
    <row r="103" spans="2:5">
      <c r="B103" s="459" t="s">
        <v>254</v>
      </c>
      <c r="C103" s="458"/>
      <c r="D103" s="458">
        <v>8075</v>
      </c>
      <c r="E103" s="457" t="s">
        <v>681</v>
      </c>
    </row>
    <row r="104" spans="2:5" ht="6" customHeight="1">
      <c r="B104" s="456"/>
      <c r="C104" s="188"/>
      <c r="D104" s="188"/>
      <c r="E104" s="455"/>
    </row>
    <row r="105" spans="2:5">
      <c r="B105" s="460" t="s">
        <v>253</v>
      </c>
      <c r="C105" s="188">
        <v>76057</v>
      </c>
      <c r="D105" s="188">
        <v>76057</v>
      </c>
      <c r="E105" s="455"/>
    </row>
    <row r="106" spans="2:5">
      <c r="B106" s="456" t="s">
        <v>252</v>
      </c>
      <c r="C106" s="188">
        <v>1661</v>
      </c>
      <c r="D106" s="188">
        <v>1661</v>
      </c>
      <c r="E106" s="455"/>
    </row>
    <row r="107" spans="2:5">
      <c r="B107" s="459" t="s">
        <v>928</v>
      </c>
      <c r="C107" s="458"/>
      <c r="D107" s="458">
        <v>729</v>
      </c>
      <c r="E107" s="457" t="s">
        <v>682</v>
      </c>
    </row>
    <row r="108" spans="2:5">
      <c r="B108" s="459" t="s">
        <v>929</v>
      </c>
      <c r="C108" s="458"/>
      <c r="D108" s="458">
        <v>109</v>
      </c>
      <c r="E108" s="457" t="s">
        <v>1481</v>
      </c>
    </row>
    <row r="109" spans="2:5">
      <c r="B109" s="459" t="s">
        <v>930</v>
      </c>
      <c r="C109" s="458"/>
      <c r="D109" s="458">
        <v>106</v>
      </c>
      <c r="E109" s="457" t="s">
        <v>1482</v>
      </c>
    </row>
    <row r="110" spans="2:5">
      <c r="B110" s="459" t="s">
        <v>931</v>
      </c>
      <c r="C110" s="458"/>
      <c r="D110" s="458">
        <v>717</v>
      </c>
      <c r="E110" s="457"/>
    </row>
    <row r="111" spans="2:5">
      <c r="B111" s="456" t="s">
        <v>251</v>
      </c>
      <c r="C111" s="188">
        <v>77718</v>
      </c>
      <c r="D111" s="188">
        <v>77718</v>
      </c>
      <c r="E111" s="455"/>
    </row>
    <row r="112" spans="2:5">
      <c r="B112" s="454" t="s">
        <v>250</v>
      </c>
      <c r="C112" s="453">
        <v>1396098</v>
      </c>
      <c r="D112" s="453">
        <v>1393945</v>
      </c>
      <c r="E112" s="452"/>
    </row>
    <row r="113" spans="1:10" ht="15.6" customHeight="1">
      <c r="A113" s="451"/>
      <c r="B113" s="2067" t="s">
        <v>1449</v>
      </c>
      <c r="C113" s="2067"/>
      <c r="D113" s="2067"/>
      <c r="E113" s="2067"/>
      <c r="F113" s="451"/>
    </row>
    <row r="114" spans="1:10" ht="102.6" customHeight="1">
      <c r="A114" s="451"/>
      <c r="B114" s="2065" t="s">
        <v>1460</v>
      </c>
      <c r="C114" s="2065"/>
      <c r="D114" s="2065"/>
      <c r="E114" s="2065"/>
      <c r="F114" s="451"/>
    </row>
    <row r="115" spans="1:10" ht="3.6" customHeight="1">
      <c r="A115" s="451"/>
      <c r="B115" s="2064"/>
      <c r="C115" s="2064"/>
      <c r="D115" s="2064"/>
      <c r="E115" s="2064"/>
      <c r="F115" s="451"/>
    </row>
    <row r="116" spans="1:10" ht="3.2" hidden="1" customHeight="1">
      <c r="B116" s="2065"/>
      <c r="C116" s="2065"/>
      <c r="D116" s="2065"/>
      <c r="E116" s="2065"/>
      <c r="F116" s="450"/>
      <c r="G116" s="450"/>
      <c r="H116" s="450"/>
      <c r="I116" s="450"/>
      <c r="J116" s="450"/>
    </row>
    <row r="117" spans="1:10" ht="9.75" hidden="1" customHeight="1">
      <c r="D117" s="449"/>
    </row>
    <row r="118" spans="1:10" ht="17.25" hidden="1">
      <c r="B118" s="447"/>
    </row>
    <row r="119" spans="1:10" hidden="1">
      <c r="B119" s="448"/>
    </row>
    <row r="120" spans="1:10" hidden="1">
      <c r="B120" s="448"/>
    </row>
    <row r="121" spans="1:10" hidden="1">
      <c r="B121" s="448"/>
    </row>
    <row r="122" spans="1:10" hidden="1">
      <c r="B122" s="448"/>
    </row>
    <row r="123" spans="1:10" hidden="1">
      <c r="B123" s="448"/>
    </row>
    <row r="124" spans="1:10" hidden="1">
      <c r="B124" s="448"/>
    </row>
    <row r="126" spans="1:10" ht="17.25" hidden="1">
      <c r="B126" s="447"/>
    </row>
    <row r="127" spans="1:10" ht="30.2" hidden="1" customHeight="1">
      <c r="B127" s="2063"/>
      <c r="C127" s="2063"/>
      <c r="D127" s="2063"/>
      <c r="E127" s="2063"/>
      <c r="F127" s="2063"/>
    </row>
    <row r="128" spans="1:10" hidden="1">
      <c r="B128" s="2063"/>
      <c r="C128" s="2063"/>
      <c r="D128" s="2063"/>
      <c r="E128" s="2063"/>
      <c r="F128" s="2063"/>
    </row>
    <row r="129" spans="2:6" hidden="1">
      <c r="B129" s="2063"/>
      <c r="C129" s="2063"/>
      <c r="D129" s="2063"/>
      <c r="E129" s="2063"/>
      <c r="F129" s="2063"/>
    </row>
    <row r="130" spans="2:6" hidden="1">
      <c r="B130" s="446"/>
    </row>
    <row r="131" spans="2:6" hidden="1">
      <c r="B131" s="2063"/>
      <c r="C131" s="2063"/>
      <c r="D131" s="2063"/>
      <c r="E131" s="2063"/>
      <c r="F131" s="2063"/>
    </row>
    <row r="132" spans="2:6" ht="39.200000000000003" hidden="1" customHeight="1">
      <c r="B132" s="2063"/>
      <c r="C132" s="2063"/>
      <c r="D132" s="2063"/>
      <c r="E132" s="2063"/>
      <c r="F132" s="2063"/>
    </row>
    <row r="134" spans="2:6" hidden="1">
      <c r="B134" s="445"/>
    </row>
    <row r="135" spans="2:6" ht="42.75" hidden="1" customHeight="1">
      <c r="B135" s="2062"/>
      <c r="C135" s="2062"/>
      <c r="D135" s="2062"/>
      <c r="E135" s="2062"/>
    </row>
    <row r="136" spans="2:6" ht="27.75" hidden="1" customHeight="1">
      <c r="B136" s="2062"/>
      <c r="C136" s="2062"/>
      <c r="D136" s="2062"/>
      <c r="E136" s="2062"/>
      <c r="F136" s="2062"/>
    </row>
    <row r="137" spans="2:6" ht="21.2" hidden="1" customHeight="1">
      <c r="B137" s="2062"/>
      <c r="C137" s="2062"/>
      <c r="D137" s="2062"/>
      <c r="E137" s="2062"/>
    </row>
    <row r="138" spans="2:6" hidden="1">
      <c r="B138" s="445"/>
    </row>
    <row r="139" spans="2:6" ht="65.25" hidden="1" customHeight="1">
      <c r="B139" s="2062"/>
      <c r="C139" s="2062"/>
      <c r="D139" s="2062"/>
      <c r="E139" s="2062"/>
    </row>
    <row r="140" spans="2:6" hidden="1">
      <c r="B140" s="445"/>
    </row>
    <row r="141" spans="2:6" hidden="1">
      <c r="B141" s="444"/>
      <c r="C141" s="444"/>
    </row>
    <row r="142" spans="2:6" hidden="1">
      <c r="B142" s="443"/>
    </row>
    <row r="145" s="1" customFormat="1" hidden="1"/>
    <row r="146" s="1" customFormat="1" hidden="1"/>
    <row r="147" s="1" customFormat="1" hidden="1"/>
    <row r="148" s="1" customFormat="1" hidden="1"/>
    <row r="149" s="1" customFormat="1" hidden="1"/>
    <row r="150" s="1" customFormat="1" hidden="1"/>
    <row r="151" s="1" customFormat="1" hidden="1"/>
    <row r="152" s="1" customFormat="1" hidden="1"/>
    <row r="153" s="1" customFormat="1" hidden="1"/>
    <row r="154" s="1" customFormat="1" hidden="1"/>
  </sheetData>
  <mergeCells count="17">
    <mergeCell ref="B115:E115"/>
    <mergeCell ref="B114:E114"/>
    <mergeCell ref="B3:B5"/>
    <mergeCell ref="B136:F136"/>
    <mergeCell ref="B137:E137"/>
    <mergeCell ref="B116:E116"/>
    <mergeCell ref="B113:E113"/>
    <mergeCell ref="B58:E58"/>
    <mergeCell ref="B89:E89"/>
    <mergeCell ref="E4:E5"/>
    <mergeCell ref="B139:E139"/>
    <mergeCell ref="B127:F127"/>
    <mergeCell ref="B128:F128"/>
    <mergeCell ref="B129:F129"/>
    <mergeCell ref="B131:F131"/>
    <mergeCell ref="B132:F132"/>
    <mergeCell ref="B135:E135"/>
  </mergeCells>
  <hyperlinks>
    <hyperlink ref="B1" location="ToC!A1" display="Retour à la table des matières" xr:uid="{00000000-0004-0000-0D00-000000000000}"/>
  </hyperlinks>
  <pageMargins left="0.51181102362204722" right="0.51181102362204722" top="0.51181102362204722" bottom="0.51181102362204722" header="0.23622047244094491" footer="0.23622047244094491"/>
  <pageSetup scale="90" firstPageNumber="6" fitToHeight="0" orientation="landscape" r:id="rId1"/>
  <headerFooter>
    <oddFooter>&amp;L&amp;G&amp;CInformations supplémentaires sur les 
fonds propres réglementaires&amp;RPage &amp;P de &amp;N]</oddFooter>
  </headerFooter>
  <rowBreaks count="3" manualBreakCount="3">
    <brk id="35" max="16383" man="1"/>
    <brk id="57" max="16383" man="1"/>
    <brk id="88"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9144-EA50-4BF7-8717-196EE2753F2C}">
  <sheetPr codeName="Sheet13">
    <tabColor theme="5"/>
    <pageSetUpPr fitToPage="1"/>
  </sheetPr>
  <dimension ref="A1:Q42"/>
  <sheetViews>
    <sheetView zoomScale="120" zoomScaleNormal="120" workbookViewId="0"/>
  </sheetViews>
  <sheetFormatPr defaultColWidth="0" defaultRowHeight="15" zeroHeight="1"/>
  <cols>
    <col min="1" max="1" width="1.42578125" style="1" customWidth="1"/>
    <col min="2" max="2" width="7.42578125" style="1" customWidth="1"/>
    <col min="3" max="3" width="81.42578125" style="1" customWidth="1"/>
    <col min="4" max="7" width="24" style="1" customWidth="1"/>
    <col min="8" max="8" width="1.42578125" style="1" customWidth="1"/>
    <col min="9" max="15" width="9.42578125" style="1" hidden="1" customWidth="1"/>
    <col min="16" max="17" width="0" style="1" hidden="1" customWidth="1"/>
    <col min="18" max="16384" width="9.42578125" style="1" hidden="1"/>
  </cols>
  <sheetData>
    <row r="1" spans="2:7" ht="12.2" customHeight="1">
      <c r="B1" s="100" t="s">
        <v>5</v>
      </c>
    </row>
    <row r="2" spans="2:7" s="31" customFormat="1" ht="20.100000000000001" customHeight="1">
      <c r="B2" s="545" t="s">
        <v>1191</v>
      </c>
      <c r="C2" s="544"/>
      <c r="D2" s="544"/>
      <c r="E2" s="544"/>
      <c r="F2" s="544"/>
      <c r="G2" s="543"/>
    </row>
    <row r="3" spans="2:7">
      <c r="B3" s="2073" t="s">
        <v>701</v>
      </c>
      <c r="C3" s="2074"/>
      <c r="D3" s="1724" t="s">
        <v>77</v>
      </c>
      <c r="E3" s="1726" t="s">
        <v>1285</v>
      </c>
      <c r="F3" s="1726" t="s">
        <v>1286</v>
      </c>
      <c r="G3" s="1727" t="s">
        <v>1287</v>
      </c>
    </row>
    <row r="4" spans="2:7" ht="30">
      <c r="B4" s="2075"/>
      <c r="C4" s="2076"/>
      <c r="D4" s="542" t="s">
        <v>1443</v>
      </c>
      <c r="E4" s="542" t="s">
        <v>1192</v>
      </c>
      <c r="F4" s="542" t="s">
        <v>1193</v>
      </c>
      <c r="G4" s="542" t="s">
        <v>1194</v>
      </c>
    </row>
    <row r="5" spans="2:7">
      <c r="B5" s="541"/>
      <c r="C5" s="539" t="s">
        <v>322</v>
      </c>
      <c r="D5" s="540"/>
      <c r="E5" s="539"/>
      <c r="F5" s="539"/>
      <c r="G5" s="538"/>
    </row>
    <row r="6" spans="2:7">
      <c r="B6" s="182">
        <v>1</v>
      </c>
      <c r="C6" s="530" t="s">
        <v>646</v>
      </c>
      <c r="D6" s="190">
        <v>55832</v>
      </c>
      <c r="E6" s="188">
        <v>55520</v>
      </c>
      <c r="F6" s="188">
        <v>54138</v>
      </c>
      <c r="G6" s="187">
        <v>53081</v>
      </c>
    </row>
    <row r="7" spans="2:7">
      <c r="B7" s="182">
        <v>2</v>
      </c>
      <c r="C7" s="530" t="s">
        <v>932</v>
      </c>
      <c r="D7" s="190">
        <v>8184</v>
      </c>
      <c r="E7" s="188">
        <v>8168</v>
      </c>
      <c r="F7" s="188">
        <v>8179</v>
      </c>
      <c r="G7" s="187">
        <v>8181</v>
      </c>
    </row>
    <row r="8" spans="2:7" ht="25.5">
      <c r="B8" s="182">
        <v>3</v>
      </c>
      <c r="C8" s="530" t="s">
        <v>933</v>
      </c>
      <c r="D8" s="190">
        <v>0</v>
      </c>
      <c r="E8" s="188">
        <v>0</v>
      </c>
      <c r="F8" s="188">
        <v>0</v>
      </c>
      <c r="G8" s="187">
        <v>0</v>
      </c>
    </row>
    <row r="9" spans="2:7">
      <c r="B9" s="182">
        <v>4</v>
      </c>
      <c r="C9" s="530" t="s">
        <v>225</v>
      </c>
      <c r="D9" s="190">
        <v>0</v>
      </c>
      <c r="E9" s="188">
        <v>0</v>
      </c>
      <c r="F9" s="188">
        <v>0</v>
      </c>
      <c r="G9" s="187">
        <v>0</v>
      </c>
    </row>
    <row r="10" spans="2:7">
      <c r="B10" s="182">
        <v>5</v>
      </c>
      <c r="C10" s="530" t="s">
        <v>934</v>
      </c>
      <c r="D10" s="190">
        <v>8184</v>
      </c>
      <c r="E10" s="188">
        <v>8168</v>
      </c>
      <c r="F10" s="188">
        <v>8179</v>
      </c>
      <c r="G10" s="187">
        <v>8181</v>
      </c>
    </row>
    <row r="11" spans="2:7">
      <c r="B11" s="182">
        <v>6</v>
      </c>
      <c r="C11" s="530" t="s">
        <v>935</v>
      </c>
      <c r="D11" s="190">
        <v>10316</v>
      </c>
      <c r="E11" s="188">
        <v>9509</v>
      </c>
      <c r="F11" s="188">
        <v>9550</v>
      </c>
      <c r="G11" s="187">
        <v>9448</v>
      </c>
    </row>
    <row r="12" spans="2:7">
      <c r="B12" s="182">
        <v>7</v>
      </c>
      <c r="C12" s="530" t="s">
        <v>321</v>
      </c>
      <c r="D12" s="190">
        <v>976</v>
      </c>
      <c r="E12" s="188">
        <v>999</v>
      </c>
      <c r="F12" s="188">
        <v>970</v>
      </c>
      <c r="G12" s="187">
        <v>676</v>
      </c>
    </row>
    <row r="13" spans="2:7" ht="25.5">
      <c r="B13" s="182">
        <v>8</v>
      </c>
      <c r="C13" s="530" t="s">
        <v>936</v>
      </c>
      <c r="D13" s="190">
        <v>0</v>
      </c>
      <c r="E13" s="188">
        <v>0</v>
      </c>
      <c r="F13" s="188">
        <v>0</v>
      </c>
      <c r="G13" s="187">
        <v>0</v>
      </c>
    </row>
    <row r="14" spans="2:7">
      <c r="B14" s="182">
        <v>9</v>
      </c>
      <c r="C14" s="530" t="s">
        <v>225</v>
      </c>
      <c r="D14" s="190">
        <v>0</v>
      </c>
      <c r="E14" s="188">
        <v>0</v>
      </c>
      <c r="F14" s="188">
        <v>0</v>
      </c>
      <c r="G14" s="187">
        <v>0</v>
      </c>
    </row>
    <row r="15" spans="2:7">
      <c r="B15" s="182">
        <v>10</v>
      </c>
      <c r="C15" s="530" t="s">
        <v>937</v>
      </c>
      <c r="D15" s="190">
        <v>11292</v>
      </c>
      <c r="E15" s="188">
        <v>10508</v>
      </c>
      <c r="F15" s="188">
        <v>10520</v>
      </c>
      <c r="G15" s="187">
        <v>10124</v>
      </c>
    </row>
    <row r="16" spans="2:7">
      <c r="B16" s="182">
        <v>11</v>
      </c>
      <c r="C16" s="530" t="s">
        <v>319</v>
      </c>
      <c r="D16" s="190">
        <v>75308</v>
      </c>
      <c r="E16" s="188">
        <v>74196</v>
      </c>
      <c r="F16" s="188">
        <v>72837</v>
      </c>
      <c r="G16" s="187">
        <v>71386</v>
      </c>
    </row>
    <row r="17" spans="2:7">
      <c r="B17" s="529"/>
      <c r="C17" s="536" t="s">
        <v>318</v>
      </c>
      <c r="D17" s="537"/>
      <c r="E17" s="536"/>
      <c r="F17" s="536"/>
      <c r="G17" s="535"/>
    </row>
    <row r="18" spans="2:7">
      <c r="B18" s="182">
        <v>12</v>
      </c>
      <c r="C18" s="530" t="s">
        <v>938</v>
      </c>
      <c r="D18" s="190">
        <v>0</v>
      </c>
      <c r="E18" s="188">
        <v>0</v>
      </c>
      <c r="F18" s="188">
        <v>0</v>
      </c>
      <c r="G18" s="187">
        <v>0</v>
      </c>
    </row>
    <row r="19" spans="2:7" ht="25.5">
      <c r="B19" s="182">
        <v>13</v>
      </c>
      <c r="C19" s="530" t="s">
        <v>939</v>
      </c>
      <c r="D19" s="190">
        <v>59224</v>
      </c>
      <c r="E19" s="188">
        <v>53977</v>
      </c>
      <c r="F19" s="188">
        <v>58756</v>
      </c>
      <c r="G19" s="187">
        <v>55337</v>
      </c>
    </row>
    <row r="20" spans="2:7">
      <c r="B20" s="182">
        <v>14</v>
      </c>
      <c r="C20" s="530" t="s">
        <v>940</v>
      </c>
      <c r="D20" s="1932" t="s">
        <v>705</v>
      </c>
      <c r="E20" s="180" t="s">
        <v>705</v>
      </c>
      <c r="F20" s="180" t="s">
        <v>705</v>
      </c>
      <c r="G20" s="179" t="s">
        <v>705</v>
      </c>
    </row>
    <row r="21" spans="2:7">
      <c r="B21" s="182">
        <v>15</v>
      </c>
      <c r="C21" s="530" t="s">
        <v>942</v>
      </c>
      <c r="D21" s="1932">
        <v>0</v>
      </c>
      <c r="E21" s="180">
        <v>0</v>
      </c>
      <c r="F21" s="180">
        <v>0</v>
      </c>
      <c r="G21" s="179">
        <v>0</v>
      </c>
    </row>
    <row r="22" spans="2:7">
      <c r="B22" s="182">
        <v>16</v>
      </c>
      <c r="C22" s="530" t="s">
        <v>943</v>
      </c>
      <c r="D22" s="1932" t="s">
        <v>705</v>
      </c>
      <c r="E22" s="180" t="s">
        <v>705</v>
      </c>
      <c r="F22" s="180" t="s">
        <v>705</v>
      </c>
      <c r="G22" s="179" t="s">
        <v>705</v>
      </c>
    </row>
    <row r="23" spans="2:7">
      <c r="B23" s="182">
        <v>17</v>
      </c>
      <c r="C23" s="530" t="s">
        <v>941</v>
      </c>
      <c r="D23" s="190">
        <v>59224</v>
      </c>
      <c r="E23" s="188">
        <v>53977</v>
      </c>
      <c r="F23" s="188">
        <v>58756</v>
      </c>
      <c r="G23" s="187">
        <v>55337</v>
      </c>
    </row>
    <row r="24" spans="2:7">
      <c r="B24" s="529"/>
      <c r="C24" s="534" t="s">
        <v>317</v>
      </c>
      <c r="D24" s="527"/>
      <c r="E24" s="526"/>
      <c r="F24" s="526"/>
      <c r="G24" s="525"/>
    </row>
    <row r="25" spans="2:7">
      <c r="B25" s="182">
        <v>18</v>
      </c>
      <c r="C25" s="530" t="s">
        <v>944</v>
      </c>
      <c r="D25" s="190">
        <v>134532</v>
      </c>
      <c r="E25" s="188">
        <v>128173</v>
      </c>
      <c r="F25" s="188">
        <v>131593</v>
      </c>
      <c r="G25" s="187">
        <v>126723</v>
      </c>
    </row>
    <row r="26" spans="2:7" ht="25.5">
      <c r="B26" s="182">
        <v>19</v>
      </c>
      <c r="C26" s="533" t="s">
        <v>946</v>
      </c>
      <c r="D26" s="1936" t="s">
        <v>705</v>
      </c>
      <c r="E26" s="532" t="s">
        <v>705</v>
      </c>
      <c r="F26" s="532" t="s">
        <v>705</v>
      </c>
      <c r="G26" s="531" t="s">
        <v>705</v>
      </c>
    </row>
    <row r="27" spans="2:7">
      <c r="B27" s="182">
        <v>20</v>
      </c>
      <c r="C27" s="530" t="s">
        <v>945</v>
      </c>
      <c r="D27" s="190">
        <v>-325</v>
      </c>
      <c r="E27" s="188">
        <v>-358</v>
      </c>
      <c r="F27" s="188">
        <v>-160</v>
      </c>
      <c r="G27" s="187">
        <v>-158</v>
      </c>
    </row>
    <row r="28" spans="2:7">
      <c r="B28" s="1810">
        <v>21</v>
      </c>
      <c r="C28" s="530" t="s">
        <v>316</v>
      </c>
      <c r="D28" s="190">
        <v>0</v>
      </c>
      <c r="E28" s="188">
        <v>0</v>
      </c>
      <c r="F28" s="188">
        <v>0</v>
      </c>
      <c r="G28" s="187">
        <v>0</v>
      </c>
    </row>
    <row r="29" spans="2:7">
      <c r="B29" s="182">
        <v>22</v>
      </c>
      <c r="C29" s="530" t="s">
        <v>947</v>
      </c>
      <c r="D29" s="190">
        <v>134207</v>
      </c>
      <c r="E29" s="188">
        <v>127815</v>
      </c>
      <c r="F29" s="188">
        <v>131433</v>
      </c>
      <c r="G29" s="187">
        <v>126565</v>
      </c>
    </row>
    <row r="30" spans="2:7" ht="25.5">
      <c r="B30" s="529"/>
      <c r="C30" s="528" t="s">
        <v>948</v>
      </c>
      <c r="D30" s="527"/>
      <c r="E30" s="526"/>
      <c r="F30" s="526"/>
      <c r="G30" s="525"/>
    </row>
    <row r="31" spans="2:7" ht="25.5">
      <c r="B31" s="182">
        <v>23</v>
      </c>
      <c r="C31" s="530" t="s">
        <v>315</v>
      </c>
      <c r="D31" s="190">
        <v>439814</v>
      </c>
      <c r="E31" s="188">
        <v>451063</v>
      </c>
      <c r="F31" s="188">
        <v>471528</v>
      </c>
      <c r="G31" s="187">
        <v>462448</v>
      </c>
    </row>
    <row r="32" spans="2:7">
      <c r="B32" s="182">
        <v>24</v>
      </c>
      <c r="C32" s="530" t="s">
        <v>314</v>
      </c>
      <c r="D32" s="190">
        <v>1551344</v>
      </c>
      <c r="E32" s="188">
        <v>1530107</v>
      </c>
      <c r="F32" s="188">
        <v>1468559</v>
      </c>
      <c r="G32" s="187">
        <v>1445619</v>
      </c>
    </row>
    <row r="33" spans="2:7">
      <c r="B33" s="529"/>
      <c r="C33" s="528" t="s">
        <v>313</v>
      </c>
      <c r="D33" s="527"/>
      <c r="E33" s="526"/>
      <c r="F33" s="526"/>
      <c r="G33" s="525"/>
    </row>
    <row r="34" spans="2:7" ht="25.5">
      <c r="B34" s="182">
        <v>25</v>
      </c>
      <c r="C34" s="231" t="s">
        <v>949</v>
      </c>
      <c r="D34" s="184">
        <v>0.30499999999999999</v>
      </c>
      <c r="E34" s="186">
        <v>0.28299999999999997</v>
      </c>
      <c r="F34" s="186">
        <v>0.27900000000000003</v>
      </c>
      <c r="G34" s="185">
        <v>0.27400000000000002</v>
      </c>
    </row>
    <row r="35" spans="2:7">
      <c r="B35" s="182">
        <v>26</v>
      </c>
      <c r="C35" s="231" t="s">
        <v>312</v>
      </c>
      <c r="D35" s="184">
        <v>8.6999999999999994E-2</v>
      </c>
      <c r="E35" s="186">
        <v>8.4000000000000005E-2</v>
      </c>
      <c r="F35" s="186">
        <v>8.8999999999999996E-2</v>
      </c>
      <c r="G35" s="185">
        <v>8.7999999999999995E-2</v>
      </c>
    </row>
    <row r="36" spans="2:7" ht="25.5">
      <c r="B36" s="182">
        <v>27</v>
      </c>
      <c r="C36" s="231" t="s">
        <v>311</v>
      </c>
      <c r="D36" s="184">
        <v>8.2000000000000003E-2</v>
      </c>
      <c r="E36" s="183">
        <v>0.08</v>
      </c>
      <c r="F36" s="524">
        <v>7.0000000000000007E-2</v>
      </c>
      <c r="G36" s="523">
        <v>7.0000000000000007E-2</v>
      </c>
    </row>
    <row r="37" spans="2:7" ht="38.25" customHeight="1">
      <c r="B37" s="182">
        <v>28</v>
      </c>
      <c r="C37" s="231" t="s">
        <v>950</v>
      </c>
      <c r="D37" s="184">
        <v>3.5000000000000003E-2</v>
      </c>
      <c r="E37" s="186">
        <v>3.5000000000000003E-2</v>
      </c>
      <c r="F37" s="186">
        <v>3.5000000000000003E-2</v>
      </c>
      <c r="G37" s="185">
        <v>3.5000000000000003E-2</v>
      </c>
    </row>
    <row r="38" spans="2:7">
      <c r="B38" s="182">
        <v>29</v>
      </c>
      <c r="C38" s="231" t="s">
        <v>310</v>
      </c>
      <c r="D38" s="184">
        <v>2.5000000000000001E-2</v>
      </c>
      <c r="E38" s="186">
        <v>2.5000000000000001E-2</v>
      </c>
      <c r="F38" s="186">
        <v>2.5000000000000001E-2</v>
      </c>
      <c r="G38" s="185">
        <v>2.5000000000000001E-2</v>
      </c>
    </row>
    <row r="39" spans="2:7">
      <c r="B39" s="182">
        <v>30</v>
      </c>
      <c r="C39" s="231" t="s">
        <v>309</v>
      </c>
      <c r="D39" s="184">
        <v>0</v>
      </c>
      <c r="E39" s="186">
        <v>0</v>
      </c>
      <c r="F39" s="186">
        <v>0</v>
      </c>
      <c r="G39" s="185">
        <v>0</v>
      </c>
    </row>
    <row r="40" spans="2:7">
      <c r="B40" s="178">
        <v>31</v>
      </c>
      <c r="C40" s="522" t="s">
        <v>308</v>
      </c>
      <c r="D40" s="521">
        <v>0.01</v>
      </c>
      <c r="E40" s="520">
        <v>0.01</v>
      </c>
      <c r="F40" s="520">
        <v>0.01</v>
      </c>
      <c r="G40" s="519">
        <v>0.01</v>
      </c>
    </row>
    <row r="41" spans="2:7">
      <c r="B41" s="518" t="s">
        <v>1195</v>
      </c>
      <c r="C41" s="207"/>
      <c r="D41" s="517"/>
      <c r="E41" s="517"/>
      <c r="F41" s="517"/>
      <c r="G41" s="517"/>
    </row>
    <row r="42" spans="2:7" ht="10.35" customHeight="1">
      <c r="B42" s="1" t="s">
        <v>81</v>
      </c>
      <c r="C42" s="516"/>
      <c r="D42" s="515"/>
      <c r="E42" s="515"/>
      <c r="F42" s="515"/>
      <c r="G42" s="515"/>
    </row>
  </sheetData>
  <mergeCells count="1">
    <mergeCell ref="B3:C4"/>
  </mergeCells>
  <hyperlinks>
    <hyperlink ref="B1" location="ToC!A1" display="Retour à la table des matières" xr:uid="{00000000-0004-0000-0E00-000000000000}"/>
  </hyperlinks>
  <pageMargins left="0.51181102362204722" right="0.51181102362204722" top="0.51181102362204722" bottom="0.51181102362204722" header="0.23622047244094491" footer="0.23622047244094491"/>
  <pageSetup scale="68" firstPageNumber="6" orientation="landscape" r:id="rId1"/>
  <headerFooter>
    <oddFooter>&amp;L&amp;G&amp;CInformations supplémentaires sur les 
fonds propres réglementaires&amp;RPage &amp;P de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2B16-B991-41D8-997A-901D70DF2E64}">
  <sheetPr codeName="Sheet14">
    <tabColor theme="5"/>
    <pageSetUpPr fitToPage="1"/>
  </sheetPr>
  <dimension ref="A1:K55"/>
  <sheetViews>
    <sheetView zoomScale="130" zoomScaleNormal="130" zoomScaleSheetLayoutView="85" workbookViewId="0"/>
  </sheetViews>
  <sheetFormatPr defaultColWidth="0" defaultRowHeight="15" zeroHeight="1"/>
  <cols>
    <col min="1" max="1" width="3.42578125" style="1" customWidth="1"/>
    <col min="2" max="2" width="6.42578125" style="1" customWidth="1"/>
    <col min="3" max="3" width="65.140625" style="1" customWidth="1"/>
    <col min="4" max="5" width="15.42578125" style="1" customWidth="1"/>
    <col min="6" max="6" width="18" style="1" customWidth="1"/>
    <col min="7" max="7" width="16.42578125" style="1" customWidth="1"/>
    <col min="8" max="8" width="15.42578125" style="1" customWidth="1"/>
    <col min="9" max="9" width="17.140625" style="1" customWidth="1"/>
    <col min="10" max="10" width="15.42578125" style="1" customWidth="1"/>
    <col min="11" max="11" width="2" style="1" customWidth="1"/>
    <col min="12" max="16384" width="9.42578125" style="1" hidden="1"/>
  </cols>
  <sheetData>
    <row r="1" spans="1:10" ht="12.2" customHeight="1">
      <c r="B1" s="100" t="s">
        <v>5</v>
      </c>
    </row>
    <row r="2" spans="1:10" s="31" customFormat="1" ht="20.100000000000001" customHeight="1">
      <c r="A2" s="563"/>
      <c r="B2" s="298" t="s">
        <v>1196</v>
      </c>
      <c r="C2" s="562"/>
      <c r="D2" s="562"/>
      <c r="E2" s="562"/>
      <c r="F2" s="562"/>
      <c r="G2" s="562"/>
      <c r="H2" s="562"/>
      <c r="I2" s="562"/>
      <c r="J2" s="561"/>
    </row>
    <row r="3" spans="1:10">
      <c r="B3" s="2051" t="str">
        <f>"(en millions de dollars)"</f>
        <v>(en millions de dollars)</v>
      </c>
      <c r="C3" s="2083"/>
      <c r="D3" s="2030" t="s">
        <v>333</v>
      </c>
      <c r="E3" s="2030"/>
      <c r="F3" s="2030"/>
      <c r="G3" s="2030"/>
      <c r="H3" s="2030"/>
      <c r="I3" s="2030"/>
      <c r="J3" s="2079" t="s">
        <v>332</v>
      </c>
    </row>
    <row r="4" spans="1:10">
      <c r="B4" s="2075"/>
      <c r="C4" s="2076"/>
      <c r="D4" s="2046" t="s">
        <v>597</v>
      </c>
      <c r="E4" s="2046">
        <v>2</v>
      </c>
      <c r="F4" s="2046">
        <v>3</v>
      </c>
      <c r="G4" s="2046">
        <v>4</v>
      </c>
      <c r="H4" s="2046">
        <v>5</v>
      </c>
      <c r="I4" s="2046" t="s">
        <v>331</v>
      </c>
      <c r="J4" s="2080"/>
    </row>
    <row r="5" spans="1:10">
      <c r="B5" s="2084"/>
      <c r="C5" s="2085"/>
      <c r="D5" s="2047"/>
      <c r="E5" s="2047"/>
      <c r="F5" s="2047"/>
      <c r="G5" s="2047"/>
      <c r="H5" s="2047"/>
      <c r="I5" s="2047"/>
      <c r="J5" s="2049"/>
    </row>
    <row r="6" spans="1:10" ht="15" customHeight="1">
      <c r="B6" s="2081" t="str">
        <f>CurrQtr</f>
        <v>T3 2023 
Bâle III révisé</v>
      </c>
      <c r="C6" s="2082"/>
      <c r="D6" s="557"/>
      <c r="E6" s="557"/>
      <c r="F6" s="557"/>
      <c r="G6" s="557"/>
      <c r="H6" s="557"/>
      <c r="I6" s="557"/>
      <c r="J6" s="556"/>
    </row>
    <row r="7" spans="1:10" ht="85.7" customHeight="1">
      <c r="B7" s="551">
        <v>1</v>
      </c>
      <c r="C7" s="408" t="s">
        <v>35</v>
      </c>
      <c r="D7" s="550" t="s">
        <v>320</v>
      </c>
      <c r="E7" s="550" t="s">
        <v>74</v>
      </c>
      <c r="F7" s="550" t="s">
        <v>75</v>
      </c>
      <c r="G7" s="550" t="s">
        <v>76</v>
      </c>
      <c r="H7" s="549" t="s">
        <v>738</v>
      </c>
      <c r="I7" s="549" t="s">
        <v>739</v>
      </c>
      <c r="J7" s="548" t="s">
        <v>58</v>
      </c>
    </row>
    <row r="8" spans="1:10" ht="25.5">
      <c r="B8" s="182">
        <v>2</v>
      </c>
      <c r="C8" s="425" t="s">
        <v>151</v>
      </c>
      <c r="D8" s="188">
        <v>19627</v>
      </c>
      <c r="E8" s="188">
        <v>300</v>
      </c>
      <c r="F8" s="188">
        <v>7775</v>
      </c>
      <c r="G8" s="188">
        <v>9464</v>
      </c>
      <c r="H8" s="188">
        <v>75894</v>
      </c>
      <c r="I8" s="188">
        <v>0</v>
      </c>
      <c r="J8" s="187">
        <v>113060</v>
      </c>
    </row>
    <row r="9" spans="1:10">
      <c r="B9" s="182">
        <v>3</v>
      </c>
      <c r="C9" s="425" t="s">
        <v>951</v>
      </c>
      <c r="D9" s="188">
        <v>0</v>
      </c>
      <c r="E9" s="188">
        <v>0</v>
      </c>
      <c r="F9" s="188">
        <v>0</v>
      </c>
      <c r="G9" s="188">
        <v>0</v>
      </c>
      <c r="H9" s="188">
        <v>326</v>
      </c>
      <c r="I9" s="188">
        <v>0</v>
      </c>
      <c r="J9" s="187">
        <v>326</v>
      </c>
    </row>
    <row r="10" spans="1:10" ht="25.5">
      <c r="B10" s="182">
        <v>4</v>
      </c>
      <c r="C10" s="425" t="s">
        <v>153</v>
      </c>
      <c r="D10" s="188">
        <v>19627</v>
      </c>
      <c r="E10" s="188">
        <v>300</v>
      </c>
      <c r="F10" s="188">
        <v>7775</v>
      </c>
      <c r="G10" s="188">
        <v>9464</v>
      </c>
      <c r="H10" s="188">
        <v>75568</v>
      </c>
      <c r="I10" s="188">
        <v>0</v>
      </c>
      <c r="J10" s="187">
        <v>112734</v>
      </c>
    </row>
    <row r="11" spans="1:10">
      <c r="B11" s="182">
        <v>5</v>
      </c>
      <c r="C11" s="425" t="s">
        <v>952</v>
      </c>
      <c r="D11" s="188">
        <v>19627</v>
      </c>
      <c r="E11" s="188">
        <v>300</v>
      </c>
      <c r="F11" s="188">
        <v>7775</v>
      </c>
      <c r="G11" s="188">
        <v>9464</v>
      </c>
      <c r="H11" s="188">
        <v>60617</v>
      </c>
      <c r="I11" s="188">
        <v>0</v>
      </c>
      <c r="J11" s="187">
        <v>97783</v>
      </c>
    </row>
    <row r="12" spans="1:10">
      <c r="B12" s="182">
        <v>6</v>
      </c>
      <c r="C12" s="425" t="s">
        <v>155</v>
      </c>
      <c r="D12" s="188">
        <v>0</v>
      </c>
      <c r="E12" s="188">
        <v>0</v>
      </c>
      <c r="F12" s="188">
        <v>0</v>
      </c>
      <c r="G12" s="188">
        <v>0</v>
      </c>
      <c r="H12" s="188">
        <v>21492</v>
      </c>
      <c r="I12" s="188">
        <v>0</v>
      </c>
      <c r="J12" s="187">
        <v>21492</v>
      </c>
    </row>
    <row r="13" spans="1:10">
      <c r="B13" s="182">
        <v>7</v>
      </c>
      <c r="C13" s="425" t="s">
        <v>276</v>
      </c>
      <c r="D13" s="188">
        <v>0</v>
      </c>
      <c r="E13" s="188">
        <v>0</v>
      </c>
      <c r="F13" s="188">
        <v>0</v>
      </c>
      <c r="G13" s="188">
        <v>1627</v>
      </c>
      <c r="H13" s="188">
        <v>24801</v>
      </c>
      <c r="I13" s="188">
        <v>0</v>
      </c>
      <c r="J13" s="187">
        <v>26428</v>
      </c>
    </row>
    <row r="14" spans="1:10">
      <c r="B14" s="182">
        <v>8</v>
      </c>
      <c r="C14" s="425" t="s">
        <v>157</v>
      </c>
      <c r="D14" s="188">
        <v>0</v>
      </c>
      <c r="E14" s="188">
        <v>0</v>
      </c>
      <c r="F14" s="188">
        <v>0</v>
      </c>
      <c r="G14" s="188">
        <v>5189</v>
      </c>
      <c r="H14" s="188">
        <v>6423</v>
      </c>
      <c r="I14" s="188">
        <v>0</v>
      </c>
      <c r="J14" s="187">
        <v>11612</v>
      </c>
    </row>
    <row r="15" spans="1:10" ht="25.5">
      <c r="B15" s="182">
        <v>9</v>
      </c>
      <c r="C15" s="425" t="s">
        <v>953</v>
      </c>
      <c r="D15" s="188">
        <v>0</v>
      </c>
      <c r="E15" s="188">
        <v>0</v>
      </c>
      <c r="F15" s="188">
        <v>0</v>
      </c>
      <c r="G15" s="188">
        <v>2648</v>
      </c>
      <c r="H15" s="188">
        <v>7901</v>
      </c>
      <c r="I15" s="188">
        <v>0</v>
      </c>
      <c r="J15" s="187">
        <v>10549</v>
      </c>
    </row>
    <row r="16" spans="1:10">
      <c r="B16" s="182">
        <v>10</v>
      </c>
      <c r="C16" s="425" t="s">
        <v>954</v>
      </c>
      <c r="D16" s="188">
        <v>19627</v>
      </c>
      <c r="E16" s="188">
        <v>300</v>
      </c>
      <c r="F16" s="188">
        <v>7775</v>
      </c>
      <c r="G16" s="188">
        <v>0</v>
      </c>
      <c r="H16" s="188">
        <v>0</v>
      </c>
      <c r="I16" s="188">
        <v>0</v>
      </c>
      <c r="J16" s="187">
        <v>27702</v>
      </c>
    </row>
    <row r="17" spans="2:10">
      <c r="B17" s="555"/>
      <c r="C17" s="554"/>
      <c r="D17" s="470"/>
      <c r="E17" s="470"/>
      <c r="F17" s="470"/>
      <c r="G17" s="470"/>
      <c r="H17" s="470"/>
      <c r="I17" s="470"/>
      <c r="J17" s="488"/>
    </row>
    <row r="18" spans="2:10" ht="15" customHeight="1">
      <c r="B18" s="2077" t="str">
        <f>LastQtr</f>
        <v>T2 2023 _x000D_
Bâle III révisé</v>
      </c>
      <c r="C18" s="2078"/>
      <c r="D18" s="553"/>
      <c r="E18" s="553"/>
      <c r="F18" s="553"/>
      <c r="G18" s="553"/>
      <c r="H18" s="553"/>
      <c r="I18" s="553"/>
      <c r="J18" s="552"/>
    </row>
    <row r="19" spans="2:10" ht="89.25">
      <c r="B19" s="551">
        <v>1</v>
      </c>
      <c r="C19" s="408" t="s">
        <v>35</v>
      </c>
      <c r="D19" s="550" t="s">
        <v>320</v>
      </c>
      <c r="E19" s="550" t="s">
        <v>74</v>
      </c>
      <c r="F19" s="550" t="s">
        <v>75</v>
      </c>
      <c r="G19" s="550" t="s">
        <v>76</v>
      </c>
      <c r="H19" s="549" t="s">
        <v>738</v>
      </c>
      <c r="I19" s="549" t="s">
        <v>739</v>
      </c>
      <c r="J19" s="548" t="s">
        <v>58</v>
      </c>
    </row>
    <row r="20" spans="2:10" ht="25.5">
      <c r="B20" s="182">
        <v>2</v>
      </c>
      <c r="C20" s="425" t="s">
        <v>151</v>
      </c>
      <c r="D20" s="188">
        <v>19160</v>
      </c>
      <c r="E20" s="188">
        <v>300</v>
      </c>
      <c r="F20" s="188">
        <v>7775</v>
      </c>
      <c r="G20" s="188">
        <v>8586</v>
      </c>
      <c r="H20" s="188">
        <v>76513</v>
      </c>
      <c r="I20" s="188">
        <v>0</v>
      </c>
      <c r="J20" s="187">
        <v>112334</v>
      </c>
    </row>
    <row r="21" spans="2:10">
      <c r="B21" s="182">
        <v>3</v>
      </c>
      <c r="C21" s="425" t="s">
        <v>951</v>
      </c>
      <c r="D21" s="188">
        <v>0</v>
      </c>
      <c r="E21" s="188">
        <v>0</v>
      </c>
      <c r="F21" s="188">
        <v>0</v>
      </c>
      <c r="G21" s="188">
        <v>0</v>
      </c>
      <c r="H21" s="188">
        <v>372</v>
      </c>
      <c r="I21" s="188">
        <v>0</v>
      </c>
      <c r="J21" s="187">
        <v>372</v>
      </c>
    </row>
    <row r="22" spans="2:10" ht="25.5">
      <c r="B22" s="182">
        <v>4</v>
      </c>
      <c r="C22" s="425" t="s">
        <v>153</v>
      </c>
      <c r="D22" s="188">
        <v>19160</v>
      </c>
      <c r="E22" s="188">
        <v>300</v>
      </c>
      <c r="F22" s="188">
        <v>7775</v>
      </c>
      <c r="G22" s="188">
        <v>8586</v>
      </c>
      <c r="H22" s="188">
        <v>76141</v>
      </c>
      <c r="I22" s="188">
        <v>0</v>
      </c>
      <c r="J22" s="187">
        <v>111962</v>
      </c>
    </row>
    <row r="23" spans="2:10">
      <c r="B23" s="182">
        <v>5</v>
      </c>
      <c r="C23" s="425" t="s">
        <v>952</v>
      </c>
      <c r="D23" s="188">
        <v>19160</v>
      </c>
      <c r="E23" s="188">
        <v>300</v>
      </c>
      <c r="F23" s="188">
        <v>7775</v>
      </c>
      <c r="G23" s="188">
        <v>8586</v>
      </c>
      <c r="H23" s="188">
        <v>56613</v>
      </c>
      <c r="I23" s="188">
        <v>0</v>
      </c>
      <c r="J23" s="187">
        <v>92434</v>
      </c>
    </row>
    <row r="24" spans="2:10">
      <c r="B24" s="182">
        <v>6</v>
      </c>
      <c r="C24" s="425" t="s">
        <v>155</v>
      </c>
      <c r="D24" s="188">
        <v>0</v>
      </c>
      <c r="E24" s="188">
        <v>0</v>
      </c>
      <c r="F24" s="188">
        <v>0</v>
      </c>
      <c r="G24" s="188">
        <v>0</v>
      </c>
      <c r="H24" s="188">
        <v>17568</v>
      </c>
      <c r="I24" s="188">
        <v>0</v>
      </c>
      <c r="J24" s="187">
        <v>17568</v>
      </c>
    </row>
    <row r="25" spans="2:10">
      <c r="B25" s="182">
        <v>7</v>
      </c>
      <c r="C25" s="425" t="s">
        <v>276</v>
      </c>
      <c r="D25" s="188">
        <v>0</v>
      </c>
      <c r="E25" s="188">
        <v>0</v>
      </c>
      <c r="F25" s="188">
        <v>0</v>
      </c>
      <c r="G25" s="188">
        <v>1666</v>
      </c>
      <c r="H25" s="188">
        <v>24409</v>
      </c>
      <c r="I25" s="188">
        <v>0</v>
      </c>
      <c r="J25" s="187">
        <v>26075</v>
      </c>
    </row>
    <row r="26" spans="2:10">
      <c r="B26" s="182">
        <v>8</v>
      </c>
      <c r="C26" s="425" t="s">
        <v>157</v>
      </c>
      <c r="D26" s="188">
        <v>0</v>
      </c>
      <c r="E26" s="188">
        <v>0</v>
      </c>
      <c r="F26" s="188">
        <v>0</v>
      </c>
      <c r="G26" s="188">
        <v>5234</v>
      </c>
      <c r="H26" s="188">
        <v>6515</v>
      </c>
      <c r="I26" s="188">
        <v>0</v>
      </c>
      <c r="J26" s="187">
        <v>11749</v>
      </c>
    </row>
    <row r="27" spans="2:10" ht="25.5">
      <c r="B27" s="182">
        <v>9</v>
      </c>
      <c r="C27" s="425" t="s">
        <v>953</v>
      </c>
      <c r="D27" s="188">
        <v>0</v>
      </c>
      <c r="E27" s="188">
        <v>0</v>
      </c>
      <c r="F27" s="188">
        <v>0</v>
      </c>
      <c r="G27" s="188">
        <v>1686</v>
      </c>
      <c r="H27" s="188">
        <v>8121</v>
      </c>
      <c r="I27" s="188">
        <v>0</v>
      </c>
      <c r="J27" s="187">
        <v>9807</v>
      </c>
    </row>
    <row r="28" spans="2:10">
      <c r="B28" s="1810">
        <v>10</v>
      </c>
      <c r="C28" s="425" t="s">
        <v>954</v>
      </c>
      <c r="D28" s="188">
        <v>19160</v>
      </c>
      <c r="E28" s="188">
        <v>300</v>
      </c>
      <c r="F28" s="188">
        <v>7775</v>
      </c>
      <c r="G28" s="188">
        <v>0</v>
      </c>
      <c r="H28" s="188">
        <v>0</v>
      </c>
      <c r="I28" s="188">
        <v>0</v>
      </c>
      <c r="J28" s="187">
        <v>27235</v>
      </c>
    </row>
    <row r="29" spans="2:10">
      <c r="B29" s="560"/>
      <c r="C29" s="559"/>
      <c r="D29" s="310"/>
      <c r="E29" s="310"/>
      <c r="F29" s="310"/>
      <c r="G29" s="310"/>
      <c r="H29" s="310"/>
      <c r="I29" s="310"/>
      <c r="J29" s="558"/>
    </row>
    <row r="30" spans="2:10" ht="15" customHeight="1">
      <c r="B30" s="2077" t="str">
        <f>Last2Qtr</f>
        <v>T1 2023 _x000D_
Bâle III</v>
      </c>
      <c r="C30" s="2078"/>
      <c r="D30" s="557"/>
      <c r="E30" s="557"/>
      <c r="F30" s="557"/>
      <c r="G30" s="557"/>
      <c r="H30" s="557"/>
      <c r="I30" s="557"/>
      <c r="J30" s="556"/>
    </row>
    <row r="31" spans="2:10" ht="89.25">
      <c r="B31" s="551">
        <v>1</v>
      </c>
      <c r="C31" s="408" t="s">
        <v>35</v>
      </c>
      <c r="D31" s="550" t="s">
        <v>320</v>
      </c>
      <c r="E31" s="550" t="s">
        <v>74</v>
      </c>
      <c r="F31" s="550" t="s">
        <v>75</v>
      </c>
      <c r="G31" s="550" t="s">
        <v>76</v>
      </c>
      <c r="H31" s="549" t="s">
        <v>738</v>
      </c>
      <c r="I31" s="549" t="s">
        <v>739</v>
      </c>
      <c r="J31" s="548" t="s">
        <v>58</v>
      </c>
    </row>
    <row r="32" spans="2:10" ht="25.5">
      <c r="B32" s="182">
        <v>2</v>
      </c>
      <c r="C32" s="425" t="s">
        <v>151</v>
      </c>
      <c r="D32" s="188">
        <v>18732</v>
      </c>
      <c r="E32" s="188">
        <v>300</v>
      </c>
      <c r="F32" s="188">
        <v>7775</v>
      </c>
      <c r="G32" s="188">
        <v>8513</v>
      </c>
      <c r="H32" s="188">
        <v>73293</v>
      </c>
      <c r="I32" s="188">
        <v>0</v>
      </c>
      <c r="J32" s="187">
        <v>108613</v>
      </c>
    </row>
    <row r="33" spans="2:10">
      <c r="B33" s="182">
        <v>3</v>
      </c>
      <c r="C33" s="425" t="s">
        <v>951</v>
      </c>
      <c r="D33" s="188">
        <v>25</v>
      </c>
      <c r="E33" s="188">
        <v>0</v>
      </c>
      <c r="F33" s="188">
        <v>0</v>
      </c>
      <c r="G33" s="188">
        <v>0</v>
      </c>
      <c r="H33" s="188">
        <v>174</v>
      </c>
      <c r="I33" s="188">
        <v>0</v>
      </c>
      <c r="J33" s="187">
        <v>199</v>
      </c>
    </row>
    <row r="34" spans="2:10" ht="25.5">
      <c r="B34" s="182">
        <v>4</v>
      </c>
      <c r="C34" s="425" t="s">
        <v>153</v>
      </c>
      <c r="D34" s="188">
        <v>18707</v>
      </c>
      <c r="E34" s="188">
        <v>300</v>
      </c>
      <c r="F34" s="188">
        <v>7775</v>
      </c>
      <c r="G34" s="188">
        <v>8513</v>
      </c>
      <c r="H34" s="188">
        <v>73119</v>
      </c>
      <c r="I34" s="188">
        <v>0</v>
      </c>
      <c r="J34" s="187">
        <v>108414</v>
      </c>
    </row>
    <row r="35" spans="2:10">
      <c r="B35" s="182">
        <v>5</v>
      </c>
      <c r="C35" s="425" t="s">
        <v>952</v>
      </c>
      <c r="D35" s="188">
        <v>18707</v>
      </c>
      <c r="E35" s="188">
        <v>300</v>
      </c>
      <c r="F35" s="188">
        <v>7775</v>
      </c>
      <c r="G35" s="188">
        <v>8513</v>
      </c>
      <c r="H35" s="188">
        <v>60218</v>
      </c>
      <c r="I35" s="188">
        <v>0</v>
      </c>
      <c r="J35" s="187">
        <v>95513</v>
      </c>
    </row>
    <row r="36" spans="2:10">
      <c r="B36" s="182">
        <v>6</v>
      </c>
      <c r="C36" s="425" t="s">
        <v>155</v>
      </c>
      <c r="D36" s="188">
        <v>0</v>
      </c>
      <c r="E36" s="188">
        <v>0</v>
      </c>
      <c r="F36" s="188">
        <v>0</v>
      </c>
      <c r="G36" s="188">
        <v>0</v>
      </c>
      <c r="H36" s="188">
        <v>18902</v>
      </c>
      <c r="I36" s="188">
        <v>0</v>
      </c>
      <c r="J36" s="187">
        <v>18902</v>
      </c>
    </row>
    <row r="37" spans="2:10">
      <c r="B37" s="182">
        <v>7</v>
      </c>
      <c r="C37" s="425" t="s">
        <v>276</v>
      </c>
      <c r="D37" s="188">
        <v>0</v>
      </c>
      <c r="E37" s="188">
        <v>0</v>
      </c>
      <c r="F37" s="188">
        <v>0</v>
      </c>
      <c r="G37" s="188">
        <v>1617</v>
      </c>
      <c r="H37" s="188">
        <v>28574</v>
      </c>
      <c r="I37" s="188">
        <v>0</v>
      </c>
      <c r="J37" s="187">
        <v>30191</v>
      </c>
    </row>
    <row r="38" spans="2:10">
      <c r="B38" s="182">
        <v>8</v>
      </c>
      <c r="C38" s="425" t="s">
        <v>157</v>
      </c>
      <c r="D38" s="188">
        <v>0</v>
      </c>
      <c r="E38" s="188">
        <v>0</v>
      </c>
      <c r="F38" s="188">
        <v>0</v>
      </c>
      <c r="G38" s="188">
        <v>5233</v>
      </c>
      <c r="H38" s="188">
        <v>4763</v>
      </c>
      <c r="I38" s="188">
        <v>0</v>
      </c>
      <c r="J38" s="187">
        <v>9996</v>
      </c>
    </row>
    <row r="39" spans="2:10" ht="25.5">
      <c r="B39" s="182">
        <v>9</v>
      </c>
      <c r="C39" s="425" t="s">
        <v>953</v>
      </c>
      <c r="D39" s="188">
        <v>0</v>
      </c>
      <c r="E39" s="188">
        <v>0</v>
      </c>
      <c r="F39" s="188">
        <v>0</v>
      </c>
      <c r="G39" s="188">
        <v>1663</v>
      </c>
      <c r="H39" s="188">
        <v>7979</v>
      </c>
      <c r="I39" s="188">
        <v>0</v>
      </c>
      <c r="J39" s="187">
        <v>9642</v>
      </c>
    </row>
    <row r="40" spans="2:10">
      <c r="B40" s="182">
        <v>10</v>
      </c>
      <c r="C40" s="425" t="s">
        <v>954</v>
      </c>
      <c r="D40" s="188">
        <v>18707</v>
      </c>
      <c r="E40" s="188">
        <v>300</v>
      </c>
      <c r="F40" s="188">
        <v>7775</v>
      </c>
      <c r="G40" s="188">
        <v>0</v>
      </c>
      <c r="H40" s="188">
        <v>0</v>
      </c>
      <c r="I40" s="188">
        <v>0</v>
      </c>
      <c r="J40" s="187">
        <v>26782</v>
      </c>
    </row>
    <row r="41" spans="2:10">
      <c r="B41" s="555"/>
      <c r="C41" s="554"/>
      <c r="D41" s="470"/>
      <c r="E41" s="470"/>
      <c r="F41" s="470"/>
      <c r="G41" s="470"/>
      <c r="H41" s="470"/>
      <c r="I41" s="470"/>
      <c r="J41" s="488"/>
    </row>
    <row r="42" spans="2:10" ht="15" customHeight="1">
      <c r="B42" s="2077" t="str">
        <f>Last3Qtr</f>
        <v>T4 2022 _x000D_
Bâle III</v>
      </c>
      <c r="C42" s="2078"/>
      <c r="D42" s="553"/>
      <c r="E42" s="553"/>
      <c r="F42" s="553"/>
      <c r="G42" s="553"/>
      <c r="H42" s="553"/>
      <c r="I42" s="553"/>
      <c r="J42" s="552"/>
    </row>
    <row r="43" spans="2:10" ht="89.25">
      <c r="B43" s="551">
        <v>1</v>
      </c>
      <c r="C43" s="408" t="s">
        <v>35</v>
      </c>
      <c r="D43" s="550" t="s">
        <v>320</v>
      </c>
      <c r="E43" s="550" t="s">
        <v>74</v>
      </c>
      <c r="F43" s="550" t="s">
        <v>75</v>
      </c>
      <c r="G43" s="550" t="s">
        <v>76</v>
      </c>
      <c r="H43" s="549" t="s">
        <v>738</v>
      </c>
      <c r="I43" s="549" t="s">
        <v>739</v>
      </c>
      <c r="J43" s="548" t="s">
        <v>58</v>
      </c>
    </row>
    <row r="44" spans="2:10" ht="25.5">
      <c r="B44" s="182">
        <v>2</v>
      </c>
      <c r="C44" s="425" t="s">
        <v>151</v>
      </c>
      <c r="D44" s="188">
        <v>18707</v>
      </c>
      <c r="E44" s="188">
        <v>300</v>
      </c>
      <c r="F44" s="188">
        <v>7775</v>
      </c>
      <c r="G44" s="188">
        <v>8312</v>
      </c>
      <c r="H44" s="188">
        <v>72512</v>
      </c>
      <c r="I44" s="188">
        <v>0</v>
      </c>
      <c r="J44" s="187">
        <v>107606</v>
      </c>
    </row>
    <row r="45" spans="2:10">
      <c r="B45" s="182">
        <v>3</v>
      </c>
      <c r="C45" s="425" t="s">
        <v>951</v>
      </c>
      <c r="D45" s="188">
        <v>12</v>
      </c>
      <c r="E45" s="188">
        <v>0</v>
      </c>
      <c r="F45" s="188">
        <v>0</v>
      </c>
      <c r="G45" s="188">
        <v>0</v>
      </c>
      <c r="H45" s="188">
        <v>373</v>
      </c>
      <c r="I45" s="188">
        <v>0</v>
      </c>
      <c r="J45" s="187">
        <v>385</v>
      </c>
    </row>
    <row r="46" spans="2:10" ht="25.5">
      <c r="B46" s="182">
        <v>4</v>
      </c>
      <c r="C46" s="425" t="s">
        <v>153</v>
      </c>
      <c r="D46" s="188">
        <v>18695</v>
      </c>
      <c r="E46" s="188">
        <v>300</v>
      </c>
      <c r="F46" s="188">
        <v>7775</v>
      </c>
      <c r="G46" s="188">
        <v>8312</v>
      </c>
      <c r="H46" s="188">
        <v>72139</v>
      </c>
      <c r="I46" s="188">
        <v>0</v>
      </c>
      <c r="J46" s="187">
        <v>107221</v>
      </c>
    </row>
    <row r="47" spans="2:10">
      <c r="B47" s="182">
        <v>5</v>
      </c>
      <c r="C47" s="425" t="s">
        <v>952</v>
      </c>
      <c r="D47" s="188">
        <v>18695</v>
      </c>
      <c r="E47" s="188">
        <v>300</v>
      </c>
      <c r="F47" s="188">
        <v>7775</v>
      </c>
      <c r="G47" s="188">
        <v>8312</v>
      </c>
      <c r="H47" s="188">
        <v>57820</v>
      </c>
      <c r="I47" s="188">
        <v>0</v>
      </c>
      <c r="J47" s="187">
        <v>92902</v>
      </c>
    </row>
    <row r="48" spans="2:10">
      <c r="B48" s="182">
        <v>6</v>
      </c>
      <c r="C48" s="425" t="s">
        <v>155</v>
      </c>
      <c r="D48" s="188">
        <v>0</v>
      </c>
      <c r="E48" s="188">
        <v>0</v>
      </c>
      <c r="F48" s="188">
        <v>0</v>
      </c>
      <c r="G48" s="188">
        <v>0</v>
      </c>
      <c r="H48" s="188">
        <v>13674</v>
      </c>
      <c r="I48" s="188">
        <v>0</v>
      </c>
      <c r="J48" s="187">
        <v>13674</v>
      </c>
    </row>
    <row r="49" spans="2:10">
      <c r="B49" s="182">
        <v>7</v>
      </c>
      <c r="C49" s="425" t="s">
        <v>276</v>
      </c>
      <c r="D49" s="188">
        <v>0</v>
      </c>
      <c r="E49" s="188">
        <v>0</v>
      </c>
      <c r="F49" s="188">
        <v>0</v>
      </c>
      <c r="G49" s="188">
        <v>1692</v>
      </c>
      <c r="H49" s="188">
        <v>29890</v>
      </c>
      <c r="I49" s="188">
        <v>0</v>
      </c>
      <c r="J49" s="187">
        <v>31582</v>
      </c>
    </row>
    <row r="50" spans="2:10">
      <c r="B50" s="182">
        <v>8</v>
      </c>
      <c r="C50" s="425" t="s">
        <v>157</v>
      </c>
      <c r="D50" s="188">
        <v>0</v>
      </c>
      <c r="E50" s="188">
        <v>0</v>
      </c>
      <c r="F50" s="188">
        <v>0</v>
      </c>
      <c r="G50" s="188">
        <v>4931</v>
      </c>
      <c r="H50" s="188">
        <v>6151</v>
      </c>
      <c r="I50" s="188">
        <v>0</v>
      </c>
      <c r="J50" s="187">
        <v>11082</v>
      </c>
    </row>
    <row r="51" spans="2:10" ht="25.5">
      <c r="B51" s="182">
        <v>9</v>
      </c>
      <c r="C51" s="425" t="s">
        <v>953</v>
      </c>
      <c r="D51" s="188">
        <v>0</v>
      </c>
      <c r="E51" s="188">
        <v>0</v>
      </c>
      <c r="F51" s="188">
        <v>0</v>
      </c>
      <c r="G51" s="188">
        <v>1689</v>
      </c>
      <c r="H51" s="188">
        <v>8105</v>
      </c>
      <c r="I51" s="188">
        <v>0</v>
      </c>
      <c r="J51" s="187">
        <v>9794</v>
      </c>
    </row>
    <row r="52" spans="2:10">
      <c r="B52" s="178">
        <v>10</v>
      </c>
      <c r="C52" s="425" t="s">
        <v>954</v>
      </c>
      <c r="D52" s="547">
        <v>18695</v>
      </c>
      <c r="E52" s="547">
        <v>300</v>
      </c>
      <c r="F52" s="547">
        <v>7775</v>
      </c>
      <c r="G52" s="547">
        <v>0</v>
      </c>
      <c r="H52" s="547">
        <v>0</v>
      </c>
      <c r="I52" s="547">
        <v>0</v>
      </c>
      <c r="J52" s="546">
        <v>26770</v>
      </c>
    </row>
    <row r="53" spans="2:10" ht="15" customHeight="1">
      <c r="B53" s="268" t="s">
        <v>1373</v>
      </c>
    </row>
    <row r="54" spans="2:10" ht="15" customHeight="1">
      <c r="B54" s="268" t="s">
        <v>740</v>
      </c>
    </row>
    <row r="55" spans="2:10" ht="3.6" customHeight="1"/>
  </sheetData>
  <mergeCells count="13">
    <mergeCell ref="B30:C30"/>
    <mergeCell ref="B42:C42"/>
    <mergeCell ref="D3:I3"/>
    <mergeCell ref="H4:H5"/>
    <mergeCell ref="J3:J5"/>
    <mergeCell ref="I4:I5"/>
    <mergeCell ref="B6:C6"/>
    <mergeCell ref="B18:C18"/>
    <mergeCell ref="E4:E5"/>
    <mergeCell ref="G4:G5"/>
    <mergeCell ref="B3:C5"/>
    <mergeCell ref="D4:D5"/>
    <mergeCell ref="F4:F5"/>
  </mergeCells>
  <hyperlinks>
    <hyperlink ref="B1" location="ToC!A1" display="Retour à la table des matières" xr:uid="{00000000-0004-0000-0F00-000000000000}"/>
  </hyperlinks>
  <pageMargins left="0.51181102362204722" right="0.51181102362204722" top="0.51181102362204722" bottom="0.51181102362204722" header="0.23622047244094491" footer="0.23622047244094491"/>
  <pageSetup scale="66" firstPageNumber="6" fitToHeight="0" orientation="landscape" r:id="rId1"/>
  <headerFooter>
    <oddFooter>&amp;L&amp;G&amp;CInformations supplémentaires sur les 
fonds propres réglementaires&amp;RPage &amp;P de &amp;N]</oddFooter>
  </headerFooter>
  <rowBreaks count="1" manualBreakCount="1">
    <brk id="29" max="10"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D3814-9AE9-4720-803F-F7708266E6F9}">
  <sheetPr codeName="Sheet15">
    <tabColor theme="5"/>
    <pageSetUpPr fitToPage="1"/>
  </sheetPr>
  <dimension ref="A1:S112"/>
  <sheetViews>
    <sheetView zoomScale="130" zoomScaleNormal="130" workbookViewId="0"/>
  </sheetViews>
  <sheetFormatPr defaultColWidth="0" defaultRowHeight="15" zeroHeight="1"/>
  <cols>
    <col min="1" max="1" width="1.42578125" style="1" customWidth="1"/>
    <col min="2" max="2" width="9.42578125" customWidth="1"/>
    <col min="3" max="3" width="59.42578125" customWidth="1"/>
    <col min="4" max="7" width="22.42578125" customWidth="1"/>
    <col min="8" max="8" width="1.42578125" customWidth="1"/>
    <col min="9" max="16384" width="9.42578125" hidden="1"/>
  </cols>
  <sheetData>
    <row r="1" spans="1:19" ht="12.2" customHeight="1">
      <c r="B1" s="100" t="s">
        <v>5</v>
      </c>
      <c r="C1" s="1"/>
      <c r="D1" s="1"/>
      <c r="E1" s="449"/>
      <c r="F1" s="1"/>
      <c r="G1" s="1"/>
      <c r="H1" s="1"/>
      <c r="I1" s="1"/>
      <c r="J1" s="1"/>
      <c r="K1" s="1"/>
      <c r="L1" s="1"/>
      <c r="M1" s="1"/>
      <c r="N1" s="1"/>
      <c r="O1" s="1"/>
      <c r="P1" s="1"/>
      <c r="Q1" s="1"/>
      <c r="R1" s="1"/>
      <c r="S1" s="1"/>
    </row>
    <row r="2" spans="1:19" s="295" customFormat="1" ht="20.100000000000001" customHeight="1">
      <c r="A2" s="31"/>
      <c r="B2" s="2091" t="s">
        <v>1197</v>
      </c>
      <c r="C2" s="2092"/>
      <c r="D2" s="2092"/>
      <c r="E2" s="2092"/>
      <c r="F2" s="2092"/>
      <c r="G2" s="2093"/>
      <c r="H2" s="578"/>
    </row>
    <row r="3" spans="1:19">
      <c r="B3" s="2086" t="s">
        <v>701</v>
      </c>
      <c r="C3" s="2087"/>
      <c r="D3" s="1733" t="s">
        <v>77</v>
      </c>
      <c r="E3" s="1734" t="s">
        <v>1304</v>
      </c>
      <c r="F3" s="1734" t="s">
        <v>1305</v>
      </c>
      <c r="G3" s="1735" t="s">
        <v>1306</v>
      </c>
      <c r="H3" s="1"/>
    </row>
    <row r="4" spans="1:19" ht="29.45" customHeight="1">
      <c r="B4" s="2088"/>
      <c r="C4" s="2089"/>
      <c r="D4" s="577" t="str">
        <f>CurrQtr</f>
        <v>T3 2023 
Bâle III révisé</v>
      </c>
      <c r="E4" s="576" t="str">
        <f>LastQtr</f>
        <v>T2 2023 _x000D_
Bâle III révisé</v>
      </c>
      <c r="F4" s="576" t="str">
        <f>Last2Qtr</f>
        <v>T1 2023 _x000D_
Bâle III</v>
      </c>
      <c r="G4" s="507" t="str">
        <f>Last3Qtr</f>
        <v>T4 2022 _x000D_
Bâle III</v>
      </c>
      <c r="H4" s="1"/>
    </row>
    <row r="5" spans="1:19" s="243" customFormat="1" ht="12.75">
      <c r="A5" s="2"/>
      <c r="B5" s="575">
        <v>1</v>
      </c>
      <c r="C5" s="574" t="s">
        <v>335</v>
      </c>
      <c r="D5" s="573">
        <v>1396098</v>
      </c>
      <c r="E5" s="318">
        <v>1373198</v>
      </c>
      <c r="F5" s="318">
        <v>1374438</v>
      </c>
      <c r="G5" s="572">
        <v>1349418</v>
      </c>
      <c r="H5" s="2"/>
    </row>
    <row r="6" spans="1:19" s="243" customFormat="1" ht="51">
      <c r="A6" s="2"/>
      <c r="B6" s="182">
        <v>2</v>
      </c>
      <c r="C6" s="571" t="s">
        <v>955</v>
      </c>
      <c r="D6" s="570">
        <v>-2153</v>
      </c>
      <c r="E6" s="188">
        <v>-2284</v>
      </c>
      <c r="F6" s="188">
        <v>-2348</v>
      </c>
      <c r="G6" s="187">
        <v>-2418</v>
      </c>
      <c r="H6" s="2"/>
    </row>
    <row r="7" spans="1:19" s="243" customFormat="1" ht="25.5">
      <c r="A7" s="2"/>
      <c r="B7" s="182">
        <v>3</v>
      </c>
      <c r="C7" s="571" t="s">
        <v>956</v>
      </c>
      <c r="D7" s="570">
        <v>-2987</v>
      </c>
      <c r="E7" s="188">
        <v>-2536</v>
      </c>
      <c r="F7" s="188">
        <v>-1071</v>
      </c>
      <c r="G7" s="187">
        <v>-1071</v>
      </c>
      <c r="H7" s="2"/>
    </row>
    <row r="8" spans="1:19" s="243" customFormat="1" ht="38.25">
      <c r="A8" s="2"/>
      <c r="B8" s="182">
        <v>4</v>
      </c>
      <c r="C8" s="571" t="s">
        <v>957</v>
      </c>
      <c r="D8" s="570">
        <v>0</v>
      </c>
      <c r="E8" s="188">
        <v>0</v>
      </c>
      <c r="F8" s="188">
        <v>0</v>
      </c>
      <c r="G8" s="187">
        <v>0</v>
      </c>
      <c r="H8" s="2"/>
    </row>
    <row r="9" spans="1:19" s="243" customFormat="1" ht="12.75">
      <c r="A9" s="2"/>
      <c r="B9" s="182">
        <v>5</v>
      </c>
      <c r="C9" s="425" t="s">
        <v>958</v>
      </c>
      <c r="D9" s="570">
        <v>-7603</v>
      </c>
      <c r="E9" s="188">
        <v>-7235</v>
      </c>
      <c r="F9" s="188">
        <v>-10312</v>
      </c>
      <c r="G9" s="187">
        <v>-23189</v>
      </c>
      <c r="H9" s="2"/>
    </row>
    <row r="10" spans="1:19" s="243" customFormat="1" ht="25.5">
      <c r="A10" s="2"/>
      <c r="B10" s="182">
        <v>6</v>
      </c>
      <c r="C10" s="425" t="s">
        <v>959</v>
      </c>
      <c r="D10" s="570">
        <v>11200</v>
      </c>
      <c r="E10" s="188">
        <v>10515</v>
      </c>
      <c r="F10" s="188">
        <v>14258</v>
      </c>
      <c r="G10" s="187">
        <v>15164</v>
      </c>
      <c r="H10" s="2"/>
    </row>
    <row r="11" spans="1:19" s="243" customFormat="1" ht="25.5">
      <c r="A11" s="2"/>
      <c r="B11" s="182">
        <v>7</v>
      </c>
      <c r="C11" s="425" t="s">
        <v>1103</v>
      </c>
      <c r="D11" s="570">
        <v>169486</v>
      </c>
      <c r="E11" s="188">
        <v>171184</v>
      </c>
      <c r="F11" s="188">
        <v>177438</v>
      </c>
      <c r="G11" s="187">
        <v>172861</v>
      </c>
      <c r="H11" s="2"/>
    </row>
    <row r="12" spans="1:19" s="243" customFormat="1">
      <c r="A12" s="2"/>
      <c r="B12" s="555">
        <v>8</v>
      </c>
      <c r="C12" s="554" t="s">
        <v>741</v>
      </c>
      <c r="D12" s="569">
        <v>-12697</v>
      </c>
      <c r="E12" s="470">
        <v>-12735</v>
      </c>
      <c r="F12" s="470">
        <v>-83844</v>
      </c>
      <c r="G12" s="488">
        <v>-65146</v>
      </c>
      <c r="H12" s="2"/>
    </row>
    <row r="13" spans="1:19" s="243" customFormat="1" ht="16.350000000000001" customHeight="1">
      <c r="A13" s="2"/>
      <c r="B13" s="568">
        <v>9</v>
      </c>
      <c r="C13" s="567" t="s">
        <v>334</v>
      </c>
      <c r="D13" s="566">
        <v>1551344</v>
      </c>
      <c r="E13" s="467">
        <v>1530107</v>
      </c>
      <c r="F13" s="467">
        <v>1468559</v>
      </c>
      <c r="G13" s="484">
        <v>1445619</v>
      </c>
      <c r="H13" s="2"/>
    </row>
    <row r="14" spans="1:19" s="243" customFormat="1" ht="9" customHeight="1">
      <c r="A14" s="2"/>
      <c r="B14" s="271"/>
      <c r="C14" s="565"/>
      <c r="D14" s="564"/>
      <c r="E14" s="564"/>
      <c r="F14" s="564"/>
      <c r="G14" s="564"/>
      <c r="H14" s="2"/>
    </row>
    <row r="15" spans="1:19" s="2" customFormat="1" ht="57" customHeight="1">
      <c r="B15" s="2090" t="s">
        <v>1488</v>
      </c>
      <c r="C15" s="2090"/>
      <c r="D15" s="2090"/>
      <c r="E15" s="2090"/>
      <c r="F15" s="2090"/>
      <c r="G15" s="2090"/>
    </row>
    <row r="16" spans="1:19" s="243" customFormat="1" ht="9" hidden="1" customHeight="1">
      <c r="A16" s="2"/>
      <c r="B16" s="271"/>
      <c r="C16" s="565"/>
      <c r="D16" s="564"/>
      <c r="E16" s="564"/>
      <c r="F16" s="564"/>
      <c r="G16" s="564"/>
      <c r="H16" s="2"/>
    </row>
    <row r="17" spans="1:2" s="243" customFormat="1" ht="12.75" hidden="1">
      <c r="A17" s="2"/>
    </row>
    <row r="18" spans="1:2" s="243" customFormat="1" ht="12.75" hidden="1">
      <c r="A18" s="2"/>
    </row>
    <row r="19" spans="1:2" s="243" customFormat="1" ht="12.75" hidden="1">
      <c r="A19" s="2"/>
    </row>
    <row r="20" spans="1:2" s="243" customFormat="1" ht="12.75" hidden="1">
      <c r="A20" s="2"/>
    </row>
    <row r="21" spans="1:2" s="243" customFormat="1" ht="12.75" hidden="1">
      <c r="A21" s="2"/>
    </row>
    <row r="22" spans="1:2" s="243" customFormat="1" ht="12.75" hidden="1">
      <c r="A22" s="2"/>
    </row>
    <row r="23" spans="1:2" s="243" customFormat="1" ht="12.75" hidden="1">
      <c r="A23" s="2"/>
    </row>
    <row r="24" spans="1:2" s="243" customFormat="1" ht="12.75" hidden="1">
      <c r="A24" s="2"/>
    </row>
    <row r="25" spans="1:2" s="243" customFormat="1" ht="12.75" hidden="1">
      <c r="A25" s="2"/>
    </row>
    <row r="26" spans="1:2" s="243" customFormat="1" ht="12.75" hidden="1">
      <c r="A26" s="2"/>
    </row>
    <row r="27" spans="1:2" s="243" customFormat="1" ht="12.75" hidden="1">
      <c r="A27" s="2"/>
    </row>
    <row r="28" spans="1:2" s="243" customFormat="1" ht="12.75" hidden="1">
      <c r="A28" s="2"/>
      <c r="B28" s="1137"/>
    </row>
    <row r="29" spans="1:2" s="243" customFormat="1" ht="12.75" hidden="1">
      <c r="A29" s="2"/>
    </row>
    <row r="30" spans="1:2" s="243" customFormat="1" ht="12.75" hidden="1">
      <c r="A30" s="2"/>
    </row>
    <row r="31" spans="1:2" s="243" customFormat="1" ht="12.75" hidden="1">
      <c r="A31" s="2"/>
    </row>
    <row r="32" spans="1:2" s="243" customFormat="1" ht="12.75" hidden="1">
      <c r="A32" s="2"/>
    </row>
    <row r="33" spans="1:1" s="243" customFormat="1" ht="12.75" hidden="1">
      <c r="A33" s="2"/>
    </row>
    <row r="34" spans="1:1" s="243" customFormat="1" ht="12.75" hidden="1">
      <c r="A34" s="2"/>
    </row>
    <row r="35" spans="1:1" s="243" customFormat="1" ht="12.75" hidden="1">
      <c r="A35" s="2"/>
    </row>
    <row r="36" spans="1:1" s="243" customFormat="1" ht="12.75" hidden="1">
      <c r="A36" s="2"/>
    </row>
    <row r="37" spans="1:1" s="243" customFormat="1" ht="12.75" hidden="1">
      <c r="A37" s="2"/>
    </row>
    <row r="38" spans="1:1" s="243" customFormat="1" ht="12.75" hidden="1">
      <c r="A38" s="2"/>
    </row>
    <row r="39" spans="1:1" s="243" customFormat="1" ht="12.75" hidden="1">
      <c r="A39" s="2"/>
    </row>
    <row r="40" spans="1:1" s="243" customFormat="1" ht="12.75" hidden="1">
      <c r="A40" s="2"/>
    </row>
    <row r="41" spans="1:1" s="243" customFormat="1" ht="12.75" hidden="1">
      <c r="A41" s="2"/>
    </row>
    <row r="42" spans="1:1" s="243" customFormat="1" ht="12.75" hidden="1">
      <c r="A42" s="2"/>
    </row>
    <row r="43" spans="1:1" s="243" customFormat="1" ht="12.75" hidden="1">
      <c r="A43" s="2"/>
    </row>
    <row r="44" spans="1:1" s="243" customFormat="1" ht="12.75" hidden="1">
      <c r="A44" s="2"/>
    </row>
    <row r="45" spans="1:1" s="243" customFormat="1" ht="12.75" hidden="1">
      <c r="A45" s="2"/>
    </row>
    <row r="46" spans="1:1" s="243" customFormat="1" ht="12.75" hidden="1">
      <c r="A46" s="2"/>
    </row>
    <row r="47" spans="1:1" s="243" customFormat="1" ht="12.75" hidden="1">
      <c r="A47" s="2"/>
    </row>
    <row r="48" spans="1:1" s="243" customFormat="1" ht="12.75" hidden="1">
      <c r="A48" s="2"/>
    </row>
    <row r="49" spans="1:1" s="243" customFormat="1" ht="12.75" hidden="1">
      <c r="A49" s="2"/>
    </row>
    <row r="50" spans="1:1" s="243" customFormat="1" ht="12.75" hidden="1">
      <c r="A50" s="2"/>
    </row>
    <row r="51" spans="1:1" s="243" customFormat="1" ht="12.75" hidden="1">
      <c r="A51" s="2"/>
    </row>
    <row r="52" spans="1:1" s="243" customFormat="1" ht="12.75" hidden="1">
      <c r="A52" s="2"/>
    </row>
    <row r="53" spans="1:1" s="243" customFormat="1" ht="12.75" hidden="1">
      <c r="A53" s="2"/>
    </row>
    <row r="54" spans="1:1" s="243" customFormat="1" ht="12.75" hidden="1">
      <c r="A54" s="2"/>
    </row>
    <row r="55" spans="1:1" s="243" customFormat="1" ht="12.75" hidden="1">
      <c r="A55" s="2"/>
    </row>
    <row r="56" spans="1:1" s="243" customFormat="1" ht="12.75" hidden="1">
      <c r="A56" s="2"/>
    </row>
    <row r="57" spans="1:1" s="243" customFormat="1" ht="12.75" hidden="1">
      <c r="A57" s="2"/>
    </row>
    <row r="58" spans="1:1" s="243" customFormat="1" ht="12.75" hidden="1">
      <c r="A58" s="2"/>
    </row>
    <row r="59" spans="1:1" s="243" customFormat="1" ht="12.75" hidden="1">
      <c r="A59" s="2"/>
    </row>
    <row r="60" spans="1:1" s="243" customFormat="1" ht="12.75" hidden="1">
      <c r="A60" s="2"/>
    </row>
    <row r="61" spans="1:1" s="243" customFormat="1" ht="12.75" hidden="1">
      <c r="A61" s="2"/>
    </row>
    <row r="62" spans="1:1" s="243" customFormat="1" ht="12.75" hidden="1">
      <c r="A62" s="2"/>
    </row>
    <row r="63" spans="1:1" s="243" customFormat="1" ht="12.75" hidden="1">
      <c r="A63" s="2"/>
    </row>
    <row r="64" spans="1:1" s="243" customFormat="1" ht="12.75" hidden="1">
      <c r="A64" s="2"/>
    </row>
    <row r="65" spans="1:1" s="243" customFormat="1" ht="12.75" hidden="1">
      <c r="A65" s="2"/>
    </row>
    <row r="66" spans="1:1" s="243" customFormat="1" ht="12.75" hidden="1">
      <c r="A66" s="2"/>
    </row>
    <row r="67" spans="1:1" s="243" customFormat="1" ht="12.75" hidden="1">
      <c r="A67" s="2"/>
    </row>
    <row r="68" spans="1:1" s="243" customFormat="1" ht="12.75" hidden="1">
      <c r="A68" s="2"/>
    </row>
    <row r="69" spans="1:1" s="243" customFormat="1" ht="12.75" hidden="1">
      <c r="A69" s="2"/>
    </row>
    <row r="70" spans="1:1" s="243" customFormat="1" ht="12.75" hidden="1">
      <c r="A70" s="2"/>
    </row>
    <row r="71" spans="1:1" s="243" customFormat="1" ht="12.75" hidden="1">
      <c r="A71" s="2"/>
    </row>
    <row r="72" spans="1:1" s="243" customFormat="1" ht="12.75" hidden="1">
      <c r="A72" s="2"/>
    </row>
    <row r="73" spans="1:1" s="243" customFormat="1" ht="12.75" hidden="1">
      <c r="A73" s="2"/>
    </row>
    <row r="74" spans="1:1" s="243" customFormat="1" ht="12.75" hidden="1">
      <c r="A74" s="2"/>
    </row>
    <row r="75" spans="1:1" s="243" customFormat="1" ht="12.75" hidden="1">
      <c r="A75" s="2"/>
    </row>
    <row r="76" spans="1:1" s="243" customFormat="1" ht="12.75" hidden="1">
      <c r="A76" s="2"/>
    </row>
    <row r="77" spans="1:1" s="243" customFormat="1" ht="12.75" hidden="1">
      <c r="A77" s="2"/>
    </row>
    <row r="78" spans="1:1" s="243" customFormat="1" ht="12.75" hidden="1">
      <c r="A78" s="2"/>
    </row>
    <row r="79" spans="1:1" s="243" customFormat="1" ht="12.75" hidden="1">
      <c r="A79" s="2"/>
    </row>
    <row r="80" spans="1:1" s="243" customFormat="1" ht="12.75" hidden="1">
      <c r="A80" s="2"/>
    </row>
    <row r="81" spans="1:1" s="243" customFormat="1" ht="12.75" hidden="1">
      <c r="A81" s="2"/>
    </row>
    <row r="82" spans="1:1" s="243" customFormat="1" ht="12.75" hidden="1">
      <c r="A82" s="2"/>
    </row>
    <row r="83" spans="1:1" s="243" customFormat="1" ht="12.75" hidden="1">
      <c r="A83" s="2"/>
    </row>
    <row r="84" spans="1:1" s="243" customFormat="1" ht="12.75" hidden="1">
      <c r="A84" s="2"/>
    </row>
    <row r="85" spans="1:1" s="243" customFormat="1" ht="12.75" hidden="1">
      <c r="A85" s="2"/>
    </row>
    <row r="86" spans="1:1" s="243" customFormat="1" ht="12.75" hidden="1">
      <c r="A86" s="2"/>
    </row>
    <row r="87" spans="1:1" s="243" customFormat="1" ht="12.75" hidden="1">
      <c r="A87" s="2"/>
    </row>
    <row r="88" spans="1:1" s="243" customFormat="1" ht="12.75" hidden="1">
      <c r="A88" s="2"/>
    </row>
    <row r="89" spans="1:1" s="243" customFormat="1" ht="12.75" hidden="1">
      <c r="A89" s="2"/>
    </row>
    <row r="90" spans="1:1" s="243" customFormat="1" ht="12.75" hidden="1">
      <c r="A90" s="2"/>
    </row>
    <row r="91" spans="1:1" s="243" customFormat="1" ht="12.75" hidden="1">
      <c r="A91" s="2"/>
    </row>
    <row r="92" spans="1:1" s="243" customFormat="1" ht="12.75" hidden="1">
      <c r="A92" s="2"/>
    </row>
    <row r="93" spans="1:1" s="243" customFormat="1" ht="12.75" hidden="1">
      <c r="A93" s="2"/>
    </row>
    <row r="94" spans="1:1" s="243" customFormat="1" ht="12.75" hidden="1">
      <c r="A94" s="2"/>
    </row>
    <row r="95" spans="1:1" s="243" customFormat="1" ht="12.75" hidden="1">
      <c r="A95" s="2"/>
    </row>
    <row r="96" spans="1:1" s="243" customFormat="1" ht="12.75" hidden="1">
      <c r="A96" s="2"/>
    </row>
    <row r="97" spans="1:1" s="243" customFormat="1" ht="12.75" hidden="1">
      <c r="A97" s="2"/>
    </row>
    <row r="98" spans="1:1" s="243" customFormat="1" ht="12.75" hidden="1">
      <c r="A98" s="2"/>
    </row>
    <row r="99" spans="1:1" s="243" customFormat="1" ht="12.75" hidden="1">
      <c r="A99" s="2"/>
    </row>
    <row r="100" spans="1:1" s="243" customFormat="1" ht="12.75" hidden="1">
      <c r="A100" s="2"/>
    </row>
    <row r="101" spans="1:1" s="243" customFormat="1" ht="12.75" hidden="1">
      <c r="A101" s="2"/>
    </row>
    <row r="102" spans="1:1" s="243" customFormat="1" ht="12.75" hidden="1">
      <c r="A102" s="2"/>
    </row>
    <row r="103" spans="1:1" s="243" customFormat="1" ht="12.75" hidden="1">
      <c r="A103" s="2"/>
    </row>
    <row r="104" spans="1:1" s="243" customFormat="1" ht="12.75" hidden="1">
      <c r="A104" s="2"/>
    </row>
    <row r="105" spans="1:1" s="243" customFormat="1" ht="12.75" hidden="1">
      <c r="A105" s="2"/>
    </row>
    <row r="106" spans="1:1" s="243" customFormat="1" ht="12.75" hidden="1">
      <c r="A106" s="2"/>
    </row>
    <row r="107" spans="1:1" s="243" customFormat="1" ht="12.75" hidden="1">
      <c r="A107" s="2"/>
    </row>
    <row r="108" spans="1:1" s="243" customFormat="1" ht="12.75" hidden="1">
      <c r="A108" s="2"/>
    </row>
    <row r="109" spans="1:1" s="243" customFormat="1" ht="12.75" hidden="1">
      <c r="A109" s="2"/>
    </row>
    <row r="110" spans="1:1" s="243" customFormat="1" ht="12.75" hidden="1">
      <c r="A110" s="2"/>
    </row>
    <row r="111" spans="1:1" s="243" customFormat="1" ht="12.75" hidden="1">
      <c r="A111" s="2"/>
    </row>
    <row r="112" spans="1:1" s="243" customFormat="1" ht="12.75" hidden="1">
      <c r="A112" s="2"/>
    </row>
  </sheetData>
  <mergeCells count="3">
    <mergeCell ref="B3:C4"/>
    <mergeCell ref="B15:G15"/>
    <mergeCell ref="B2:G2"/>
  </mergeCells>
  <hyperlinks>
    <hyperlink ref="B1" location="ToC!A1" display="Retour à la table des matières" xr:uid="{00000000-0004-0000-1000-000000000000}"/>
  </hyperlinks>
  <pageMargins left="0.51181102362204722" right="0.51181102362204722" top="0.51181102362204722" bottom="0.51181102362204722" header="0.23622047244094491" footer="0.23622047244094491"/>
  <pageSetup scale="78" firstPageNumber="6" orientation="landscape" r:id="rId1"/>
  <headerFooter>
    <oddFooter>&amp;L&amp;G&amp;CInformations supplémentaires sur les 
fonds propres réglementaires&amp;RPage &amp;P de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6F702-D5A1-41D8-8025-1AB2B5A210DD}">
  <sheetPr codeName="Sheet16">
    <tabColor theme="5"/>
    <pageSetUpPr fitToPage="1"/>
  </sheetPr>
  <dimension ref="A1:H34"/>
  <sheetViews>
    <sheetView zoomScale="90" zoomScaleNormal="90" workbookViewId="0"/>
  </sheetViews>
  <sheetFormatPr defaultColWidth="0" defaultRowHeight="15" zeroHeight="1"/>
  <cols>
    <col min="1" max="1" width="1.42578125" style="1" customWidth="1"/>
    <col min="2" max="2" width="9.42578125" customWidth="1"/>
    <col min="3" max="3" width="99.42578125" customWidth="1"/>
    <col min="4" max="7" width="21.42578125" customWidth="1"/>
    <col min="8" max="8" width="1.42578125" customWidth="1"/>
    <col min="9" max="16384" width="9.42578125" hidden="1"/>
  </cols>
  <sheetData>
    <row r="1" spans="2:7" s="1" customFormat="1" ht="12.2" customHeight="1">
      <c r="B1" s="100" t="s">
        <v>5</v>
      </c>
    </row>
    <row r="2" spans="2:7" s="31" customFormat="1" ht="20.100000000000001" customHeight="1">
      <c r="B2" s="298" t="s">
        <v>1272</v>
      </c>
      <c r="C2" s="562"/>
      <c r="D2" s="562"/>
      <c r="E2" s="562"/>
      <c r="F2" s="562"/>
      <c r="G2" s="561"/>
    </row>
    <row r="3" spans="2:7" s="1" customFormat="1" ht="15" customHeight="1">
      <c r="B3" s="2086" t="s">
        <v>701</v>
      </c>
      <c r="C3" s="2087"/>
      <c r="D3" s="1736" t="s">
        <v>77</v>
      </c>
      <c r="E3" s="1737" t="s">
        <v>1304</v>
      </c>
      <c r="F3" s="1737" t="s">
        <v>1305</v>
      </c>
      <c r="G3" s="1738" t="s">
        <v>1306</v>
      </c>
    </row>
    <row r="4" spans="2:7" s="2" customFormat="1" ht="24.6" customHeight="1">
      <c r="B4" s="2088"/>
      <c r="C4" s="2089"/>
      <c r="D4" s="599" t="str">
        <f>CurrQtr</f>
        <v>T3 2023 
Bâle III révisé</v>
      </c>
      <c r="E4" s="576" t="str">
        <f>LastQtr</f>
        <v>T2 2023 _x000D_
Bâle III révisé</v>
      </c>
      <c r="F4" s="576" t="str">
        <f>Last2Qtr</f>
        <v>T1 2023 _x000D_
Bâle III</v>
      </c>
      <c r="G4" s="507" t="str">
        <f>Last3Qtr</f>
        <v>T4 2022 _x000D_
Bâle III</v>
      </c>
    </row>
    <row r="5" spans="2:7" s="2" customFormat="1" ht="15.6" customHeight="1">
      <c r="B5" s="598" t="s">
        <v>1124</v>
      </c>
      <c r="C5" s="596"/>
      <c r="D5" s="597"/>
      <c r="E5" s="596"/>
      <c r="F5" s="596"/>
      <c r="G5" s="595"/>
    </row>
    <row r="6" spans="2:7" s="2" customFormat="1" ht="28.35" customHeight="1">
      <c r="B6" s="182">
        <v>1</v>
      </c>
      <c r="C6" s="1739" t="s">
        <v>960</v>
      </c>
      <c r="D6" s="588">
        <v>1147945</v>
      </c>
      <c r="E6" s="188">
        <v>1138995</v>
      </c>
      <c r="F6" s="188">
        <v>1076029</v>
      </c>
      <c r="G6" s="187">
        <v>1061398</v>
      </c>
    </row>
    <row r="7" spans="2:7" s="2" customFormat="1" ht="28.35" customHeight="1">
      <c r="B7" s="182">
        <v>2</v>
      </c>
      <c r="C7" s="1739" t="s">
        <v>1307</v>
      </c>
      <c r="D7" s="591">
        <v>0</v>
      </c>
      <c r="E7" s="590">
        <v>0</v>
      </c>
      <c r="F7" s="590">
        <v>0</v>
      </c>
      <c r="G7" s="589">
        <v>0</v>
      </c>
    </row>
    <row r="8" spans="2:7" s="2" customFormat="1" ht="25.5">
      <c r="B8" s="182">
        <v>3</v>
      </c>
      <c r="C8" s="1739" t="s">
        <v>353</v>
      </c>
      <c r="D8" s="588">
        <v>-8909</v>
      </c>
      <c r="E8" s="188">
        <v>-10835</v>
      </c>
      <c r="F8" s="188">
        <v>-11695</v>
      </c>
      <c r="G8" s="187">
        <v>-15716</v>
      </c>
    </row>
    <row r="9" spans="2:7" s="2" customFormat="1" ht="15.6" customHeight="1">
      <c r="B9" s="182">
        <v>4</v>
      </c>
      <c r="C9" s="1739" t="s">
        <v>352</v>
      </c>
      <c r="D9" s="588">
        <v>-12697</v>
      </c>
      <c r="E9" s="188">
        <v>-12761</v>
      </c>
      <c r="F9" s="188">
        <v>-12364</v>
      </c>
      <c r="G9" s="187">
        <v>-11626</v>
      </c>
    </row>
    <row r="10" spans="2:7" s="2" customFormat="1" ht="15.6" customHeight="1">
      <c r="B10" s="182">
        <v>5</v>
      </c>
      <c r="C10" s="1740" t="s">
        <v>961</v>
      </c>
      <c r="D10" s="587">
        <v>1126339</v>
      </c>
      <c r="E10" s="282">
        <v>1115399</v>
      </c>
      <c r="F10" s="282">
        <v>1051970</v>
      </c>
      <c r="G10" s="281">
        <v>1034056</v>
      </c>
    </row>
    <row r="11" spans="2:7" s="2" customFormat="1" ht="15.6" customHeight="1">
      <c r="B11" s="586" t="s">
        <v>351</v>
      </c>
      <c r="C11" s="1741"/>
      <c r="D11" s="585"/>
      <c r="E11" s="584"/>
      <c r="F11" s="584"/>
      <c r="G11" s="583"/>
    </row>
    <row r="12" spans="2:7" s="2" customFormat="1" ht="27.75" customHeight="1">
      <c r="B12" s="182">
        <v>6</v>
      </c>
      <c r="C12" s="1739" t="s">
        <v>962</v>
      </c>
      <c r="D12" s="588">
        <v>23121</v>
      </c>
      <c r="E12" s="188">
        <v>23786</v>
      </c>
      <c r="F12" s="188">
        <v>21828</v>
      </c>
      <c r="G12" s="187">
        <v>26087</v>
      </c>
    </row>
    <row r="13" spans="2:7" s="2" customFormat="1" ht="15.6" customHeight="1">
      <c r="B13" s="182">
        <v>7</v>
      </c>
      <c r="C13" s="1739" t="s">
        <v>963</v>
      </c>
      <c r="D13" s="588">
        <v>20996</v>
      </c>
      <c r="E13" s="188">
        <v>22964</v>
      </c>
      <c r="F13" s="188">
        <v>22567</v>
      </c>
      <c r="G13" s="187">
        <v>21129</v>
      </c>
    </row>
    <row r="14" spans="2:7" s="2" customFormat="1" ht="15.6" customHeight="1">
      <c r="B14" s="182">
        <v>8</v>
      </c>
      <c r="C14" s="1739" t="s">
        <v>350</v>
      </c>
      <c r="D14" s="591">
        <v>0</v>
      </c>
      <c r="E14" s="590">
        <v>0</v>
      </c>
      <c r="F14" s="590">
        <v>0</v>
      </c>
      <c r="G14" s="589">
        <v>0</v>
      </c>
    </row>
    <row r="15" spans="2:7" s="2" customFormat="1" ht="15.6" customHeight="1">
      <c r="B15" s="182">
        <v>9</v>
      </c>
      <c r="C15" s="1739" t="s">
        <v>349</v>
      </c>
      <c r="D15" s="588">
        <v>4495</v>
      </c>
      <c r="E15" s="188">
        <v>2669</v>
      </c>
      <c r="F15" s="188">
        <v>3348</v>
      </c>
      <c r="G15" s="187">
        <v>1487</v>
      </c>
    </row>
    <row r="16" spans="2:7" s="2" customFormat="1" ht="15.6" customHeight="1">
      <c r="B16" s="182">
        <v>10</v>
      </c>
      <c r="C16" s="1739" t="s">
        <v>348</v>
      </c>
      <c r="D16" s="591">
        <v>-2651</v>
      </c>
      <c r="E16" s="590">
        <v>-1094</v>
      </c>
      <c r="F16" s="590">
        <v>-1540</v>
      </c>
      <c r="G16" s="187">
        <v>-478</v>
      </c>
    </row>
    <row r="17" spans="2:7" s="2" customFormat="1" ht="15.6" customHeight="1">
      <c r="B17" s="182">
        <v>11</v>
      </c>
      <c r="C17" s="1740" t="s">
        <v>347</v>
      </c>
      <c r="D17" s="587">
        <v>45961</v>
      </c>
      <c r="E17" s="282">
        <v>48325</v>
      </c>
      <c r="F17" s="282">
        <v>46203</v>
      </c>
      <c r="G17" s="281">
        <v>48225</v>
      </c>
    </row>
    <row r="18" spans="2:7" s="2" customFormat="1" ht="15.6" customHeight="1">
      <c r="B18" s="586" t="s">
        <v>346</v>
      </c>
      <c r="C18" s="1741"/>
      <c r="D18" s="594"/>
      <c r="E18" s="593"/>
      <c r="F18" s="593"/>
      <c r="G18" s="592"/>
    </row>
    <row r="19" spans="2:7" s="2" customFormat="1" ht="25.5">
      <c r="B19" s="182">
        <v>12</v>
      </c>
      <c r="C19" s="1739" t="s">
        <v>345</v>
      </c>
      <c r="D19" s="588">
        <v>256909</v>
      </c>
      <c r="E19" s="188">
        <v>237987</v>
      </c>
      <c r="F19" s="188">
        <v>218200</v>
      </c>
      <c r="G19" s="187">
        <v>230893</v>
      </c>
    </row>
    <row r="20" spans="2:7" s="2" customFormat="1" ht="15.6" customHeight="1">
      <c r="B20" s="182">
        <v>13</v>
      </c>
      <c r="C20" s="1739" t="s">
        <v>964</v>
      </c>
      <c r="D20" s="588">
        <v>-58551</v>
      </c>
      <c r="E20" s="188">
        <v>-53303</v>
      </c>
      <c r="F20" s="188">
        <v>-39510</v>
      </c>
      <c r="G20" s="187">
        <v>-55580</v>
      </c>
    </row>
    <row r="21" spans="2:7" s="2" customFormat="1" ht="15.6" customHeight="1">
      <c r="B21" s="182">
        <v>14</v>
      </c>
      <c r="C21" s="1739" t="s">
        <v>1308</v>
      </c>
      <c r="D21" s="591">
        <v>11200</v>
      </c>
      <c r="E21" s="590">
        <v>10515</v>
      </c>
      <c r="F21" s="590">
        <v>14258</v>
      </c>
      <c r="G21" s="589">
        <v>15164</v>
      </c>
    </row>
    <row r="22" spans="2:7" s="2" customFormat="1" ht="15.6" customHeight="1">
      <c r="B22" s="182">
        <v>15</v>
      </c>
      <c r="C22" s="1739" t="s">
        <v>344</v>
      </c>
      <c r="D22" s="588">
        <v>0</v>
      </c>
      <c r="E22" s="188">
        <v>0</v>
      </c>
      <c r="F22" s="188">
        <v>0</v>
      </c>
      <c r="G22" s="187">
        <v>0</v>
      </c>
    </row>
    <row r="23" spans="2:7" s="2" customFormat="1" ht="15.6" customHeight="1">
      <c r="B23" s="182">
        <v>16</v>
      </c>
      <c r="C23" s="408" t="s">
        <v>343</v>
      </c>
      <c r="D23" s="587">
        <v>209558</v>
      </c>
      <c r="E23" s="282">
        <v>195199</v>
      </c>
      <c r="F23" s="282">
        <v>192948</v>
      </c>
      <c r="G23" s="281">
        <v>190477</v>
      </c>
    </row>
    <row r="24" spans="2:7" s="2" customFormat="1" ht="15.6" customHeight="1">
      <c r="B24" s="586" t="s">
        <v>342</v>
      </c>
      <c r="C24" s="584"/>
      <c r="D24" s="585"/>
      <c r="E24" s="584"/>
      <c r="F24" s="584"/>
      <c r="G24" s="583"/>
    </row>
    <row r="25" spans="2:7" s="2" customFormat="1" ht="15.6" customHeight="1">
      <c r="B25" s="182">
        <v>17</v>
      </c>
      <c r="C25" s="425" t="s">
        <v>341</v>
      </c>
      <c r="D25" s="588">
        <v>512296</v>
      </c>
      <c r="E25" s="188">
        <v>522852</v>
      </c>
      <c r="F25" s="188">
        <v>547048</v>
      </c>
      <c r="G25" s="187">
        <v>541118</v>
      </c>
    </row>
    <row r="26" spans="2:7" s="2" customFormat="1" ht="15.6" customHeight="1">
      <c r="B26" s="182">
        <v>18</v>
      </c>
      <c r="C26" s="425" t="s">
        <v>1104</v>
      </c>
      <c r="D26" s="588">
        <v>-342810</v>
      </c>
      <c r="E26" s="188">
        <v>-351668</v>
      </c>
      <c r="F26" s="188">
        <v>-369610</v>
      </c>
      <c r="G26" s="187">
        <v>-368257</v>
      </c>
    </row>
    <row r="27" spans="2:7" s="2" customFormat="1" ht="15.6" customHeight="1">
      <c r="B27" s="182">
        <v>19</v>
      </c>
      <c r="C27" s="408" t="s">
        <v>340</v>
      </c>
      <c r="D27" s="587">
        <v>169486</v>
      </c>
      <c r="E27" s="282">
        <v>171184</v>
      </c>
      <c r="F27" s="282">
        <v>177438</v>
      </c>
      <c r="G27" s="281">
        <v>172861</v>
      </c>
    </row>
    <row r="28" spans="2:7" s="2" customFormat="1" ht="15.6" customHeight="1">
      <c r="B28" s="586" t="s">
        <v>1402</v>
      </c>
      <c r="C28" s="584"/>
      <c r="D28" s="585"/>
      <c r="E28" s="584"/>
      <c r="F28" s="584"/>
      <c r="G28" s="583"/>
    </row>
    <row r="29" spans="2:7" s="2" customFormat="1" ht="15.6" customHeight="1">
      <c r="B29" s="182">
        <v>20</v>
      </c>
      <c r="C29" s="408" t="s">
        <v>339</v>
      </c>
      <c r="D29" s="587">
        <v>64016</v>
      </c>
      <c r="E29" s="282">
        <v>63688</v>
      </c>
      <c r="F29" s="282">
        <v>62317</v>
      </c>
      <c r="G29" s="281">
        <v>61262</v>
      </c>
    </row>
    <row r="30" spans="2:7" s="2" customFormat="1" ht="15.6" customHeight="1">
      <c r="B30" s="182">
        <v>21</v>
      </c>
      <c r="C30" s="408" t="s">
        <v>338</v>
      </c>
      <c r="D30" s="587">
        <v>1551344</v>
      </c>
      <c r="E30" s="282">
        <v>1530107</v>
      </c>
      <c r="F30" s="282">
        <v>1468559</v>
      </c>
      <c r="G30" s="281">
        <v>1445619</v>
      </c>
    </row>
    <row r="31" spans="2:7" s="2" customFormat="1" ht="15.6" customHeight="1">
      <c r="B31" s="586" t="s">
        <v>337</v>
      </c>
      <c r="C31" s="584"/>
      <c r="D31" s="585"/>
      <c r="E31" s="584"/>
      <c r="F31" s="584"/>
      <c r="G31" s="583"/>
    </row>
    <row r="32" spans="2:7" s="2" customFormat="1" ht="15.6" customHeight="1">
      <c r="B32" s="182">
        <v>22</v>
      </c>
      <c r="C32" s="408" t="s">
        <v>336</v>
      </c>
      <c r="D32" s="582">
        <v>4.1000000000000002E-2</v>
      </c>
      <c r="E32" s="581">
        <v>4.2000000000000003E-2</v>
      </c>
      <c r="F32" s="581">
        <v>4.2000000000000003E-2</v>
      </c>
      <c r="G32" s="580">
        <v>4.2000000000000003E-2</v>
      </c>
    </row>
    <row r="33" spans="2:7" s="2" customFormat="1" ht="19.5" customHeight="1">
      <c r="B33" s="1959" t="s">
        <v>1453</v>
      </c>
      <c r="C33" s="2094"/>
      <c r="D33" s="2094"/>
      <c r="E33" s="2094"/>
      <c r="F33" s="2094"/>
      <c r="G33" s="2094"/>
    </row>
    <row r="34" spans="2:7" s="2" customFormat="1" ht="8.4499999999999993" customHeight="1">
      <c r="B34" s="2094"/>
      <c r="C34" s="2094"/>
      <c r="D34" s="2094"/>
      <c r="E34" s="2094"/>
      <c r="F34" s="2094"/>
      <c r="G34" s="2094"/>
    </row>
  </sheetData>
  <mergeCells count="2">
    <mergeCell ref="B33:G34"/>
    <mergeCell ref="B3:C4"/>
  </mergeCells>
  <hyperlinks>
    <hyperlink ref="B1" location="ToC!A1" display="Retour à la table des matières" xr:uid="{00000000-0004-0000-1100-000000000000}"/>
  </hyperlinks>
  <pageMargins left="0.51181102362204722" right="0.51181102362204722" top="0.51181102362204722" bottom="0.51181102362204722" header="0.23622047244094491" footer="0.23622047244094491"/>
  <pageSetup scale="64" firstPageNumber="6" orientation="landscape" r:id="rId1"/>
  <headerFooter>
    <oddFooter>&amp;L&amp;G&amp;CInformations supplémentaires sur les 
fonds propres réglementaires&amp;RPage &amp;P de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5ECA-7D03-40FE-9826-64400874369E}">
  <sheetPr codeName="Sheet17">
    <tabColor theme="5"/>
    <pageSetUpPr fitToPage="1"/>
  </sheetPr>
  <dimension ref="A1:S101"/>
  <sheetViews>
    <sheetView zoomScale="110" zoomScaleNormal="110" workbookViewId="0"/>
  </sheetViews>
  <sheetFormatPr defaultColWidth="0" defaultRowHeight="15" zeroHeight="1"/>
  <cols>
    <col min="1" max="1" width="1.42578125" style="1" customWidth="1"/>
    <col min="2" max="2" width="5" style="1" customWidth="1"/>
    <col min="3" max="3" width="19" style="1" customWidth="1"/>
    <col min="4" max="4" width="22.42578125" style="1" customWidth="1"/>
    <col min="5" max="10" width="18.42578125" style="1" customWidth="1"/>
    <col min="11" max="11" width="1.42578125" style="1" customWidth="1"/>
    <col min="12" max="16384" width="8.42578125" hidden="1"/>
  </cols>
  <sheetData>
    <row r="1" spans="1:19" ht="12.2" customHeight="1" thickBot="1">
      <c r="B1" s="100" t="s">
        <v>5</v>
      </c>
      <c r="L1" s="1"/>
      <c r="M1" s="1"/>
      <c r="N1" s="1"/>
      <c r="O1" s="1"/>
      <c r="P1" s="1"/>
      <c r="Q1" s="1"/>
      <c r="R1" s="1"/>
      <c r="S1" s="1"/>
    </row>
    <row r="2" spans="1:19" s="295" customFormat="1" ht="20.100000000000001" customHeight="1" thickBot="1">
      <c r="A2" s="31"/>
      <c r="B2" s="635" t="s">
        <v>1198</v>
      </c>
      <c r="C2" s="634"/>
      <c r="D2" s="634"/>
      <c r="E2" s="634"/>
      <c r="F2" s="634"/>
      <c r="G2" s="634"/>
      <c r="H2" s="634"/>
      <c r="I2" s="634"/>
      <c r="J2" s="633"/>
      <c r="K2" s="31"/>
    </row>
    <row r="3" spans="1:19" ht="18" customHeight="1">
      <c r="B3" s="2101" t="s">
        <v>701</v>
      </c>
      <c r="C3" s="2102"/>
      <c r="D3" s="632" t="s">
        <v>77</v>
      </c>
      <c r="E3" s="632" t="s">
        <v>149</v>
      </c>
      <c r="F3" s="632" t="s">
        <v>148</v>
      </c>
      <c r="G3" s="632" t="s">
        <v>177</v>
      </c>
      <c r="H3" s="632" t="s">
        <v>176</v>
      </c>
      <c r="I3" s="632" t="s">
        <v>175</v>
      </c>
      <c r="J3" s="631" t="s">
        <v>174</v>
      </c>
    </row>
    <row r="4" spans="1:19" s="243" customFormat="1" ht="40.700000000000003" customHeight="1">
      <c r="A4" s="2"/>
      <c r="B4" s="2103"/>
      <c r="C4" s="2104"/>
      <c r="D4" s="2097" t="s">
        <v>966</v>
      </c>
      <c r="E4" s="2097"/>
      <c r="F4" s="2046" t="s">
        <v>742</v>
      </c>
      <c r="G4" s="2097" t="s">
        <v>965</v>
      </c>
      <c r="H4" s="2097"/>
      <c r="I4" s="2046" t="s">
        <v>969</v>
      </c>
      <c r="J4" s="2098" t="s">
        <v>356</v>
      </c>
      <c r="K4" s="2"/>
    </row>
    <row r="5" spans="1:19" s="243" customFormat="1" ht="60" customHeight="1" thickBot="1">
      <c r="A5" s="2"/>
      <c r="B5" s="2105"/>
      <c r="C5" s="2106"/>
      <c r="D5" s="630" t="s">
        <v>743</v>
      </c>
      <c r="E5" s="630" t="s">
        <v>355</v>
      </c>
      <c r="F5" s="2100"/>
      <c r="G5" s="629" t="s">
        <v>967</v>
      </c>
      <c r="H5" s="629" t="s">
        <v>968</v>
      </c>
      <c r="I5" s="2100"/>
      <c r="J5" s="2099"/>
      <c r="K5" s="2"/>
    </row>
    <row r="6" spans="1:19" s="243" customFormat="1" ht="24.6" customHeight="1" thickBot="1">
      <c r="A6" s="2"/>
      <c r="B6" s="2095" t="str">
        <f>CurrQtr</f>
        <v>T3 2023 
Bâle III révisé</v>
      </c>
      <c r="C6" s="2096"/>
      <c r="D6" s="614"/>
      <c r="E6" s="614"/>
      <c r="F6" s="613"/>
      <c r="G6" s="613"/>
      <c r="H6" s="613"/>
      <c r="I6" s="613"/>
      <c r="J6" s="612"/>
      <c r="K6" s="2"/>
    </row>
    <row r="7" spans="1:19" s="243" customFormat="1" ht="15.75" thickBot="1">
      <c r="A7" s="2"/>
      <c r="B7" s="611">
        <v>1</v>
      </c>
      <c r="C7" s="610" t="s">
        <v>744</v>
      </c>
      <c r="D7" s="609">
        <v>5397</v>
      </c>
      <c r="E7" s="609">
        <v>846274</v>
      </c>
      <c r="F7" s="609">
        <v>5813</v>
      </c>
      <c r="G7" s="608">
        <v>1432</v>
      </c>
      <c r="H7" s="608">
        <v>2724</v>
      </c>
      <c r="I7" s="608">
        <v>1657</v>
      </c>
      <c r="J7" s="607">
        <v>845858</v>
      </c>
      <c r="K7" s="2"/>
    </row>
    <row r="8" spans="1:19" s="243" customFormat="1" ht="13.5" thickBot="1">
      <c r="A8" s="2"/>
      <c r="B8" s="611">
        <v>2</v>
      </c>
      <c r="C8" s="610" t="s">
        <v>323</v>
      </c>
      <c r="D8" s="609">
        <v>207</v>
      </c>
      <c r="E8" s="609">
        <v>108192</v>
      </c>
      <c r="F8" s="609">
        <v>1</v>
      </c>
      <c r="G8" s="608">
        <v>0</v>
      </c>
      <c r="H8" s="608">
        <v>0</v>
      </c>
      <c r="I8" s="608">
        <v>1</v>
      </c>
      <c r="J8" s="607">
        <v>108398</v>
      </c>
      <c r="K8" s="2"/>
    </row>
    <row r="9" spans="1:19" s="243" customFormat="1" ht="28.5" thickBot="1">
      <c r="A9" s="2"/>
      <c r="B9" s="628">
        <v>3</v>
      </c>
      <c r="C9" s="627" t="s">
        <v>745</v>
      </c>
      <c r="D9" s="622">
        <v>251</v>
      </c>
      <c r="E9" s="622">
        <v>278534</v>
      </c>
      <c r="F9" s="622">
        <v>132</v>
      </c>
      <c r="G9" s="621">
        <v>0</v>
      </c>
      <c r="H9" s="621">
        <v>38</v>
      </c>
      <c r="I9" s="621">
        <v>94</v>
      </c>
      <c r="J9" s="620">
        <v>278653</v>
      </c>
      <c r="K9" s="2"/>
    </row>
    <row r="10" spans="1:19" s="243" customFormat="1" ht="13.5" thickBot="1">
      <c r="A10" s="2"/>
      <c r="B10" s="619">
        <v>4</v>
      </c>
      <c r="C10" s="618" t="s">
        <v>58</v>
      </c>
      <c r="D10" s="605">
        <v>5855</v>
      </c>
      <c r="E10" s="605">
        <v>1233000</v>
      </c>
      <c r="F10" s="605">
        <v>5946</v>
      </c>
      <c r="G10" s="604">
        <v>1432</v>
      </c>
      <c r="H10" s="604">
        <v>2762</v>
      </c>
      <c r="I10" s="604">
        <v>1752</v>
      </c>
      <c r="J10" s="603">
        <v>1232909</v>
      </c>
      <c r="K10" s="2"/>
    </row>
    <row r="11" spans="1:19" s="243" customFormat="1" ht="12.75">
      <c r="A11" s="2"/>
      <c r="B11" s="626"/>
      <c r="C11" s="625"/>
      <c r="D11" s="624"/>
      <c r="E11" s="624"/>
      <c r="F11" s="624"/>
      <c r="G11" s="624"/>
      <c r="H11" s="624"/>
      <c r="I11" s="624"/>
      <c r="J11" s="623"/>
      <c r="K11" s="2"/>
    </row>
    <row r="12" spans="1:19" s="243" customFormat="1" ht="25.35" customHeight="1" thickBot="1">
      <c r="A12" s="2"/>
      <c r="B12" s="2095" t="str">
        <f>LastQtr</f>
        <v>T2 2023 _x000D_
Bâle III révisé</v>
      </c>
      <c r="C12" s="2096"/>
      <c r="D12" s="614"/>
      <c r="E12" s="614"/>
      <c r="F12" s="613"/>
      <c r="G12" s="613"/>
      <c r="H12" s="613"/>
      <c r="I12" s="613"/>
      <c r="J12" s="612"/>
      <c r="K12" s="2"/>
    </row>
    <row r="13" spans="1:19" s="243" customFormat="1" ht="15.75" thickBot="1">
      <c r="A13" s="2"/>
      <c r="B13" s="611">
        <v>1</v>
      </c>
      <c r="C13" s="610" t="s">
        <v>744</v>
      </c>
      <c r="D13" s="609">
        <v>5295</v>
      </c>
      <c r="E13" s="609">
        <v>838269</v>
      </c>
      <c r="F13" s="609">
        <v>5705</v>
      </c>
      <c r="G13" s="608">
        <v>1390</v>
      </c>
      <c r="H13" s="608">
        <v>2667</v>
      </c>
      <c r="I13" s="608">
        <v>1648</v>
      </c>
      <c r="J13" s="607">
        <v>837859</v>
      </c>
      <c r="K13" s="2"/>
    </row>
    <row r="14" spans="1:19" s="243" customFormat="1" ht="13.5" thickBot="1">
      <c r="A14" s="2"/>
      <c r="B14" s="611">
        <v>2</v>
      </c>
      <c r="C14" s="610" t="s">
        <v>323</v>
      </c>
      <c r="D14" s="609">
        <v>217</v>
      </c>
      <c r="E14" s="609">
        <v>113818</v>
      </c>
      <c r="F14" s="609">
        <v>1</v>
      </c>
      <c r="G14" s="608">
        <v>0</v>
      </c>
      <c r="H14" s="608">
        <v>0</v>
      </c>
      <c r="I14" s="608">
        <v>1</v>
      </c>
      <c r="J14" s="607">
        <v>114034</v>
      </c>
      <c r="K14" s="2"/>
    </row>
    <row r="15" spans="1:19" s="243" customFormat="1" ht="28.5" thickBot="1">
      <c r="A15" s="2"/>
      <c r="B15" s="611">
        <v>3</v>
      </c>
      <c r="C15" s="610" t="s">
        <v>745</v>
      </c>
      <c r="D15" s="622">
        <v>269</v>
      </c>
      <c r="E15" s="622">
        <v>297051</v>
      </c>
      <c r="F15" s="622">
        <v>129</v>
      </c>
      <c r="G15" s="621">
        <v>0</v>
      </c>
      <c r="H15" s="621">
        <v>40</v>
      </c>
      <c r="I15" s="621">
        <v>89</v>
      </c>
      <c r="J15" s="620">
        <v>297191</v>
      </c>
      <c r="K15" s="2"/>
    </row>
    <row r="16" spans="1:19" s="243" customFormat="1" ht="13.5" thickBot="1">
      <c r="A16" s="2"/>
      <c r="B16" s="619">
        <v>4</v>
      </c>
      <c r="C16" s="618" t="s">
        <v>58</v>
      </c>
      <c r="D16" s="605">
        <v>5781</v>
      </c>
      <c r="E16" s="605">
        <v>1249138</v>
      </c>
      <c r="F16" s="605">
        <v>5835</v>
      </c>
      <c r="G16" s="604">
        <v>1390</v>
      </c>
      <c r="H16" s="604">
        <v>2707</v>
      </c>
      <c r="I16" s="604">
        <v>1738</v>
      </c>
      <c r="J16" s="603">
        <v>1249084</v>
      </c>
      <c r="K16" s="2"/>
    </row>
    <row r="17" spans="1:11" s="243" customFormat="1" ht="12.75">
      <c r="A17" s="2"/>
      <c r="B17" s="617"/>
      <c r="C17" s="408"/>
      <c r="D17" s="616"/>
      <c r="E17" s="616"/>
      <c r="F17" s="616"/>
      <c r="G17" s="616"/>
      <c r="H17" s="616"/>
      <c r="I17" s="616"/>
      <c r="J17" s="615"/>
      <c r="K17" s="2"/>
    </row>
    <row r="18" spans="1:11" s="243" customFormat="1" ht="26.1" customHeight="1" thickBot="1">
      <c r="A18" s="2"/>
      <c r="B18" s="2095" t="str">
        <f>Last2Qtr</f>
        <v>T1 2023 _x000D_
Bâle III</v>
      </c>
      <c r="C18" s="2096"/>
      <c r="D18" s="614"/>
      <c r="E18" s="614"/>
      <c r="F18" s="613"/>
      <c r="G18" s="613"/>
      <c r="H18" s="613"/>
      <c r="I18" s="613"/>
      <c r="J18" s="612"/>
      <c r="K18" s="2"/>
    </row>
    <row r="19" spans="1:11" s="243" customFormat="1" ht="14.85" customHeight="1" thickBot="1">
      <c r="A19" s="2"/>
      <c r="B19" s="611">
        <v>1</v>
      </c>
      <c r="C19" s="610" t="s">
        <v>744</v>
      </c>
      <c r="D19" s="609">
        <v>5044</v>
      </c>
      <c r="E19" s="609">
        <v>844817</v>
      </c>
      <c r="F19" s="609">
        <v>5467</v>
      </c>
      <c r="G19" s="608">
        <v>1321</v>
      </c>
      <c r="H19" s="608">
        <v>2556</v>
      </c>
      <c r="I19" s="608">
        <v>1590</v>
      </c>
      <c r="J19" s="607">
        <v>844394</v>
      </c>
      <c r="K19" s="2"/>
    </row>
    <row r="20" spans="1:11" s="243" customFormat="1" ht="13.5" thickBot="1">
      <c r="A20" s="2"/>
      <c r="B20" s="611">
        <v>2</v>
      </c>
      <c r="C20" s="610" t="s">
        <v>323</v>
      </c>
      <c r="D20" s="609">
        <v>221</v>
      </c>
      <c r="E20" s="609">
        <v>108832</v>
      </c>
      <c r="F20" s="609">
        <v>1</v>
      </c>
      <c r="G20" s="608">
        <v>0</v>
      </c>
      <c r="H20" s="608">
        <v>0</v>
      </c>
      <c r="I20" s="608">
        <v>1</v>
      </c>
      <c r="J20" s="607">
        <v>109052</v>
      </c>
      <c r="K20" s="2"/>
    </row>
    <row r="21" spans="1:11" s="243" customFormat="1" ht="28.5" thickBot="1">
      <c r="A21" s="2"/>
      <c r="B21" s="611">
        <v>3</v>
      </c>
      <c r="C21" s="610" t="s">
        <v>745</v>
      </c>
      <c r="D21" s="609">
        <v>261</v>
      </c>
      <c r="E21" s="609">
        <v>293220</v>
      </c>
      <c r="F21" s="609">
        <v>100</v>
      </c>
      <c r="G21" s="608">
        <v>0</v>
      </c>
      <c r="H21" s="608">
        <v>38</v>
      </c>
      <c r="I21" s="608">
        <v>62</v>
      </c>
      <c r="J21" s="607">
        <v>293381</v>
      </c>
      <c r="K21" s="2"/>
    </row>
    <row r="22" spans="1:11" s="243" customFormat="1" ht="13.5" thickBot="1">
      <c r="A22" s="2"/>
      <c r="B22" s="619">
        <v>4</v>
      </c>
      <c r="C22" s="618" t="s">
        <v>58</v>
      </c>
      <c r="D22" s="605">
        <v>5526</v>
      </c>
      <c r="E22" s="605">
        <v>1246869</v>
      </c>
      <c r="F22" s="605">
        <v>5568</v>
      </c>
      <c r="G22" s="604">
        <v>1321</v>
      </c>
      <c r="H22" s="604">
        <v>2594</v>
      </c>
      <c r="I22" s="604">
        <v>1653</v>
      </c>
      <c r="J22" s="603">
        <v>1246827</v>
      </c>
      <c r="K22" s="2"/>
    </row>
    <row r="23" spans="1:11" s="243" customFormat="1" ht="12.75">
      <c r="A23" s="2"/>
      <c r="B23" s="617"/>
      <c r="C23" s="408"/>
      <c r="D23" s="616"/>
      <c r="E23" s="616"/>
      <c r="F23" s="616"/>
      <c r="G23" s="616"/>
      <c r="H23" s="616"/>
      <c r="I23" s="616"/>
      <c r="J23" s="615"/>
      <c r="K23" s="2"/>
    </row>
    <row r="24" spans="1:11" s="243" customFormat="1" ht="27" customHeight="1" thickBot="1">
      <c r="A24" s="2"/>
      <c r="B24" s="2095" t="str">
        <f>Last3Qtr</f>
        <v>T4 2022 _x000D_
Bâle III</v>
      </c>
      <c r="C24" s="2096"/>
      <c r="D24" s="614"/>
      <c r="E24" s="614"/>
      <c r="F24" s="613"/>
      <c r="G24" s="613"/>
      <c r="H24" s="613"/>
      <c r="I24" s="613"/>
      <c r="J24" s="612"/>
      <c r="K24" s="2"/>
    </row>
    <row r="25" spans="1:11" s="243" customFormat="1" ht="15.75" thickBot="1">
      <c r="A25" s="2"/>
      <c r="B25" s="611">
        <v>1</v>
      </c>
      <c r="C25" s="610" t="s">
        <v>744</v>
      </c>
      <c r="D25" s="609">
        <v>4615</v>
      </c>
      <c r="E25" s="609">
        <v>817826</v>
      </c>
      <c r="F25" s="609">
        <v>5285</v>
      </c>
      <c r="G25" s="608">
        <v>1344</v>
      </c>
      <c r="H25" s="608">
        <v>2456</v>
      </c>
      <c r="I25" s="608">
        <v>1485</v>
      </c>
      <c r="J25" s="607">
        <v>817156</v>
      </c>
      <c r="K25" s="2"/>
    </row>
    <row r="26" spans="1:11" s="243" customFormat="1" ht="13.5" thickBot="1">
      <c r="A26" s="2"/>
      <c r="B26" s="611">
        <v>2</v>
      </c>
      <c r="C26" s="610" t="s">
        <v>323</v>
      </c>
      <c r="D26" s="609">
        <v>226</v>
      </c>
      <c r="E26" s="609">
        <v>108278</v>
      </c>
      <c r="F26" s="609">
        <v>1</v>
      </c>
      <c r="G26" s="608">
        <v>0</v>
      </c>
      <c r="H26" s="608">
        <v>0</v>
      </c>
      <c r="I26" s="608">
        <v>1</v>
      </c>
      <c r="J26" s="607">
        <v>108503</v>
      </c>
      <c r="K26" s="2"/>
    </row>
    <row r="27" spans="1:11" s="243" customFormat="1" ht="28.5" thickBot="1">
      <c r="A27" s="2"/>
      <c r="B27" s="611">
        <v>3</v>
      </c>
      <c r="C27" s="610" t="s">
        <v>745</v>
      </c>
      <c r="D27" s="609">
        <v>238</v>
      </c>
      <c r="E27" s="609">
        <v>289993</v>
      </c>
      <c r="F27" s="609">
        <v>108</v>
      </c>
      <c r="G27" s="608">
        <v>0</v>
      </c>
      <c r="H27" s="608">
        <v>41</v>
      </c>
      <c r="I27" s="608">
        <v>67</v>
      </c>
      <c r="J27" s="607">
        <v>290123</v>
      </c>
      <c r="K27" s="2"/>
    </row>
    <row r="28" spans="1:11" s="243" customFormat="1" ht="13.5" thickBot="1">
      <c r="A28" s="2"/>
      <c r="B28" s="1809">
        <v>4</v>
      </c>
      <c r="C28" s="606" t="s">
        <v>58</v>
      </c>
      <c r="D28" s="605">
        <v>5079</v>
      </c>
      <c r="E28" s="605">
        <v>1216097</v>
      </c>
      <c r="F28" s="605">
        <v>5394</v>
      </c>
      <c r="G28" s="604">
        <v>1344</v>
      </c>
      <c r="H28" s="604">
        <v>2497</v>
      </c>
      <c r="I28" s="604">
        <v>1553</v>
      </c>
      <c r="J28" s="603">
        <v>1215782</v>
      </c>
      <c r="K28" s="2"/>
    </row>
    <row r="29" spans="1:11" s="243" customFormat="1" ht="6" customHeight="1">
      <c r="A29" s="2"/>
      <c r="B29" s="602"/>
      <c r="C29" s="601"/>
      <c r="D29" s="600"/>
      <c r="E29" s="600"/>
      <c r="F29" s="600"/>
      <c r="G29" s="600"/>
      <c r="H29" s="600"/>
      <c r="I29" s="600"/>
      <c r="J29" s="600"/>
      <c r="K29" s="2"/>
    </row>
    <row r="30" spans="1:11" s="243" customFormat="1" ht="6" customHeight="1">
      <c r="A30" s="2"/>
      <c r="B30" s="602"/>
      <c r="C30" s="601"/>
      <c r="D30" s="600"/>
      <c r="E30" s="600"/>
      <c r="F30" s="600"/>
      <c r="G30" s="600"/>
      <c r="H30" s="600"/>
      <c r="I30" s="600"/>
      <c r="J30" s="600"/>
      <c r="K30" s="2"/>
    </row>
    <row r="31" spans="1:11" s="243" customFormat="1" ht="38.85" customHeight="1">
      <c r="A31" s="2"/>
      <c r="B31" s="2107" t="s">
        <v>748</v>
      </c>
      <c r="C31" s="2107"/>
      <c r="D31" s="2107"/>
      <c r="E31" s="2107"/>
      <c r="F31" s="2107"/>
      <c r="G31" s="2107"/>
      <c r="H31" s="2107"/>
      <c r="I31" s="2107"/>
      <c r="J31" s="2107"/>
      <c r="K31" s="2"/>
    </row>
    <row r="32" spans="1:11" s="243" customFormat="1" ht="27.75" customHeight="1">
      <c r="A32" s="2"/>
      <c r="B32" s="2107" t="s">
        <v>1105</v>
      </c>
      <c r="C32" s="2107"/>
      <c r="D32" s="2107"/>
      <c r="E32" s="2107"/>
      <c r="F32" s="2107"/>
      <c r="G32" s="2107"/>
      <c r="H32" s="2107"/>
      <c r="I32" s="2107"/>
      <c r="J32" s="2107"/>
      <c r="K32" s="2"/>
    </row>
    <row r="33" spans="1:11" s="243" customFormat="1" ht="25.35" customHeight="1">
      <c r="A33" s="2"/>
      <c r="B33" s="2107" t="s">
        <v>1106</v>
      </c>
      <c r="C33" s="2107"/>
      <c r="D33" s="2107"/>
      <c r="E33" s="2107"/>
      <c r="F33" s="2107"/>
      <c r="G33" s="2107"/>
      <c r="H33" s="2107"/>
      <c r="I33" s="2107"/>
      <c r="J33" s="2107"/>
      <c r="K33" s="2"/>
    </row>
    <row r="34" spans="1:11" s="243" customFormat="1" ht="26.45" customHeight="1">
      <c r="A34" s="2"/>
      <c r="B34" s="2107" t="s">
        <v>746</v>
      </c>
      <c r="C34" s="2107"/>
      <c r="D34" s="2107"/>
      <c r="E34" s="2107"/>
      <c r="F34" s="2107"/>
      <c r="G34" s="2107"/>
      <c r="H34" s="2107"/>
      <c r="I34" s="2107"/>
      <c r="J34" s="2107"/>
      <c r="K34" s="2"/>
    </row>
    <row r="35" spans="1:11" s="243" customFormat="1" ht="14.1" customHeight="1">
      <c r="A35" s="2"/>
      <c r="B35" s="2107" t="s">
        <v>970</v>
      </c>
      <c r="C35" s="2107"/>
      <c r="D35" s="2107"/>
      <c r="E35" s="2107"/>
      <c r="F35" s="2107"/>
      <c r="G35" s="2107"/>
      <c r="H35" s="2107"/>
      <c r="I35" s="2107"/>
      <c r="J35" s="2107"/>
      <c r="K35" s="2"/>
    </row>
    <row r="36" spans="1:11" s="243" customFormat="1" ht="12.75">
      <c r="A36" s="2"/>
      <c r="B36" s="2107" t="s">
        <v>747</v>
      </c>
      <c r="C36" s="2107"/>
      <c r="D36" s="2107"/>
      <c r="E36" s="2107"/>
      <c r="F36" s="2107"/>
      <c r="G36" s="2107"/>
      <c r="H36" s="2107"/>
      <c r="I36" s="2107"/>
      <c r="J36" s="2107"/>
      <c r="K36" s="2"/>
    </row>
    <row r="37" spans="1:11" s="243" customFormat="1" ht="12.75" hidden="1">
      <c r="A37" s="2"/>
      <c r="B37" s="2"/>
      <c r="C37" s="2"/>
      <c r="D37" s="2"/>
      <c r="E37" s="2"/>
      <c r="F37" s="2"/>
      <c r="G37" s="2"/>
      <c r="H37" s="2"/>
      <c r="I37" s="2"/>
      <c r="J37" s="2"/>
      <c r="K37" s="2"/>
    </row>
    <row r="38" spans="1:11" s="243" customFormat="1" ht="12.75" hidden="1">
      <c r="A38" s="2"/>
      <c r="B38" s="2"/>
      <c r="C38" s="2"/>
      <c r="D38" s="2"/>
      <c r="E38" s="2"/>
      <c r="F38" s="2"/>
      <c r="G38" s="2"/>
      <c r="H38" s="2"/>
      <c r="I38" s="2"/>
      <c r="J38" s="2"/>
      <c r="K38" s="2"/>
    </row>
    <row r="39" spans="1:11" s="243" customFormat="1" ht="12.75" hidden="1">
      <c r="A39" s="2"/>
      <c r="B39" s="2"/>
      <c r="C39" s="2"/>
      <c r="D39" s="2"/>
      <c r="E39" s="2"/>
      <c r="F39" s="2"/>
      <c r="G39" s="2"/>
      <c r="H39" s="2"/>
      <c r="I39" s="2"/>
      <c r="J39" s="2"/>
      <c r="K39" s="2"/>
    </row>
    <row r="40" spans="1:11" s="243" customFormat="1" ht="12.75" hidden="1">
      <c r="A40" s="2"/>
      <c r="B40" s="2"/>
      <c r="C40" s="2"/>
      <c r="D40" s="2"/>
      <c r="E40" s="2"/>
      <c r="F40" s="2"/>
      <c r="G40" s="2"/>
      <c r="H40" s="2"/>
      <c r="I40" s="2"/>
      <c r="J40" s="2"/>
      <c r="K40" s="2"/>
    </row>
    <row r="41" spans="1:11" s="243" customFormat="1" ht="12.75" hidden="1">
      <c r="A41" s="2"/>
      <c r="B41" s="2"/>
      <c r="C41" s="2"/>
      <c r="D41" s="2"/>
      <c r="E41" s="2"/>
      <c r="F41" s="2"/>
      <c r="G41" s="2"/>
      <c r="H41" s="2"/>
      <c r="I41" s="2"/>
      <c r="J41" s="2"/>
      <c r="K41" s="2"/>
    </row>
    <row r="42" spans="1:11" s="243" customFormat="1" ht="12.75" hidden="1">
      <c r="A42" s="2"/>
      <c r="B42" s="2"/>
      <c r="C42" s="2"/>
      <c r="D42" s="2"/>
      <c r="E42" s="2"/>
      <c r="F42" s="2"/>
      <c r="G42" s="2"/>
      <c r="H42" s="2"/>
      <c r="I42" s="2"/>
      <c r="J42" s="2"/>
      <c r="K42" s="2"/>
    </row>
    <row r="43" spans="1:11" s="243" customFormat="1" ht="12.75" hidden="1">
      <c r="A43" s="2"/>
      <c r="B43" s="2"/>
      <c r="C43" s="2"/>
      <c r="D43" s="2"/>
      <c r="E43" s="2"/>
      <c r="F43" s="2"/>
      <c r="G43" s="2"/>
      <c r="H43" s="2"/>
      <c r="I43" s="2"/>
      <c r="J43" s="2"/>
      <c r="K43" s="2"/>
    </row>
    <row r="44" spans="1:11" s="243" customFormat="1" ht="12.75" hidden="1">
      <c r="A44" s="2"/>
      <c r="B44" s="2"/>
      <c r="C44" s="2"/>
      <c r="D44" s="2"/>
      <c r="E44" s="2"/>
      <c r="F44" s="2"/>
      <c r="G44" s="2"/>
      <c r="H44" s="2"/>
      <c r="I44" s="2"/>
      <c r="J44" s="2"/>
      <c r="K44" s="2"/>
    </row>
    <row r="45" spans="1:11" s="243" customFormat="1" ht="12.75" hidden="1">
      <c r="A45" s="2"/>
      <c r="B45" s="2"/>
      <c r="C45" s="2"/>
      <c r="D45" s="2"/>
      <c r="E45" s="2"/>
      <c r="F45" s="2"/>
      <c r="G45" s="2"/>
      <c r="H45" s="2"/>
      <c r="I45" s="2"/>
      <c r="J45" s="2"/>
      <c r="K45" s="2"/>
    </row>
    <row r="46" spans="1:11" s="243" customFormat="1" ht="12.75" hidden="1">
      <c r="A46" s="2"/>
      <c r="B46" s="2"/>
      <c r="C46" s="2"/>
      <c r="D46" s="2"/>
      <c r="E46" s="2"/>
      <c r="F46" s="2"/>
      <c r="G46" s="2"/>
      <c r="H46" s="2"/>
      <c r="I46" s="2"/>
      <c r="J46" s="2"/>
      <c r="K46" s="2"/>
    </row>
    <row r="47" spans="1:11" s="243" customFormat="1" ht="12.75" hidden="1">
      <c r="A47" s="2"/>
      <c r="B47" s="2"/>
      <c r="C47" s="2"/>
      <c r="D47" s="2"/>
      <c r="E47" s="2"/>
      <c r="F47" s="2"/>
      <c r="G47" s="2"/>
      <c r="H47" s="2"/>
      <c r="I47" s="2"/>
      <c r="J47" s="2"/>
      <c r="K47" s="2"/>
    </row>
    <row r="48" spans="1:11" s="243" customFormat="1" ht="12.75" hidden="1">
      <c r="A48" s="2"/>
      <c r="B48" s="2"/>
      <c r="C48" s="2"/>
      <c r="D48" s="2"/>
      <c r="E48" s="2"/>
      <c r="F48" s="2"/>
      <c r="G48" s="2"/>
      <c r="H48" s="2"/>
      <c r="I48" s="2"/>
      <c r="J48" s="2"/>
      <c r="K48" s="2"/>
    </row>
    <row r="49" spans="1:11" s="243" customFormat="1" ht="12.75" hidden="1">
      <c r="A49" s="2"/>
      <c r="B49" s="2"/>
      <c r="C49" s="2"/>
      <c r="D49" s="2"/>
      <c r="E49" s="2"/>
      <c r="F49" s="2"/>
      <c r="G49" s="2"/>
      <c r="H49" s="2"/>
      <c r="I49" s="2"/>
      <c r="J49" s="2"/>
      <c r="K49" s="2"/>
    </row>
    <row r="50" spans="1:11" s="243" customFormat="1" ht="12.75" hidden="1">
      <c r="A50" s="2"/>
      <c r="B50" s="2"/>
      <c r="C50" s="2"/>
      <c r="D50" s="2"/>
      <c r="E50" s="2"/>
      <c r="F50" s="2"/>
      <c r="G50" s="2"/>
      <c r="H50" s="2"/>
      <c r="I50" s="2"/>
      <c r="J50" s="2"/>
      <c r="K50" s="2"/>
    </row>
    <row r="51" spans="1:11" s="243" customFormat="1" ht="12.75" hidden="1">
      <c r="A51" s="2"/>
      <c r="B51" s="2"/>
      <c r="C51" s="2"/>
      <c r="D51" s="2"/>
      <c r="E51" s="2"/>
      <c r="F51" s="2"/>
      <c r="G51" s="2"/>
      <c r="H51" s="2"/>
      <c r="I51" s="2"/>
      <c r="J51" s="2"/>
      <c r="K51" s="2"/>
    </row>
    <row r="52" spans="1:11" s="243" customFormat="1" ht="12.75" hidden="1">
      <c r="A52" s="2"/>
      <c r="B52" s="2"/>
      <c r="C52" s="2"/>
      <c r="D52" s="2"/>
      <c r="E52" s="2"/>
      <c r="F52" s="2"/>
      <c r="G52" s="2"/>
      <c r="H52" s="2"/>
      <c r="I52" s="2"/>
      <c r="J52" s="2"/>
      <c r="K52" s="2"/>
    </row>
    <row r="53" spans="1:11" s="243" customFormat="1" ht="12.75" hidden="1">
      <c r="A53" s="2"/>
      <c r="B53" s="2"/>
      <c r="C53" s="2"/>
      <c r="D53" s="2"/>
      <c r="E53" s="2"/>
      <c r="F53" s="2"/>
      <c r="G53" s="2"/>
      <c r="H53" s="2"/>
      <c r="I53" s="2"/>
      <c r="J53" s="2"/>
      <c r="K53" s="2"/>
    </row>
    <row r="54" spans="1:11" s="243" customFormat="1" ht="12.75" hidden="1">
      <c r="A54" s="2"/>
      <c r="B54" s="2"/>
      <c r="C54" s="2"/>
      <c r="D54" s="2"/>
      <c r="E54" s="2"/>
      <c r="F54" s="2"/>
      <c r="G54" s="2"/>
      <c r="H54" s="2"/>
      <c r="I54" s="2"/>
      <c r="J54" s="2"/>
      <c r="K54" s="2"/>
    </row>
    <row r="55" spans="1:11" s="243" customFormat="1" ht="12.75" hidden="1">
      <c r="A55" s="2"/>
      <c r="B55" s="2"/>
      <c r="C55" s="2"/>
      <c r="D55" s="2"/>
      <c r="E55" s="2"/>
      <c r="F55" s="2"/>
      <c r="G55" s="2"/>
      <c r="H55" s="2"/>
      <c r="I55" s="2"/>
      <c r="J55" s="2"/>
      <c r="K55" s="2"/>
    </row>
    <row r="56" spans="1:11" s="243" customFormat="1" ht="12.75" hidden="1">
      <c r="A56" s="2"/>
      <c r="B56" s="2"/>
      <c r="C56" s="2"/>
      <c r="D56" s="2"/>
      <c r="E56" s="2"/>
      <c r="F56" s="2"/>
      <c r="G56" s="2"/>
      <c r="H56" s="2"/>
      <c r="I56" s="2"/>
      <c r="J56" s="2"/>
      <c r="K56" s="2"/>
    </row>
    <row r="57" spans="1:11" s="243" customFormat="1" ht="12.75" hidden="1">
      <c r="A57" s="2"/>
      <c r="B57" s="2"/>
      <c r="C57" s="2"/>
      <c r="D57" s="2"/>
      <c r="E57" s="2"/>
      <c r="F57" s="2"/>
      <c r="G57" s="2"/>
      <c r="H57" s="2"/>
      <c r="I57" s="2"/>
      <c r="J57" s="2"/>
      <c r="K57" s="2"/>
    </row>
    <row r="58" spans="1:11" s="243" customFormat="1" ht="12.75" hidden="1">
      <c r="A58" s="2"/>
      <c r="B58" s="2"/>
      <c r="C58" s="2"/>
      <c r="D58" s="2"/>
      <c r="E58" s="2"/>
      <c r="F58" s="2"/>
      <c r="G58" s="2"/>
      <c r="H58" s="2"/>
      <c r="I58" s="2"/>
      <c r="J58" s="2"/>
      <c r="K58" s="2"/>
    </row>
    <row r="59" spans="1:11" s="243" customFormat="1" ht="12.75" hidden="1">
      <c r="A59" s="2"/>
      <c r="B59" s="2"/>
      <c r="C59" s="2"/>
      <c r="D59" s="2"/>
      <c r="E59" s="2"/>
      <c r="F59" s="2"/>
      <c r="G59" s="2"/>
      <c r="H59" s="2"/>
      <c r="I59" s="2"/>
      <c r="J59" s="2"/>
      <c r="K59" s="2"/>
    </row>
    <row r="60" spans="1:11" s="243" customFormat="1" ht="12.75" hidden="1">
      <c r="A60" s="2"/>
      <c r="B60" s="2"/>
      <c r="C60" s="2"/>
      <c r="D60" s="2"/>
      <c r="E60" s="2"/>
      <c r="F60" s="2"/>
      <c r="G60" s="2"/>
      <c r="H60" s="2"/>
      <c r="I60" s="2"/>
      <c r="J60" s="2"/>
      <c r="K60" s="2"/>
    </row>
    <row r="61" spans="1:11" s="243" customFormat="1" ht="12.75" hidden="1">
      <c r="A61" s="2"/>
      <c r="B61" s="2"/>
      <c r="C61" s="2"/>
      <c r="D61" s="2"/>
      <c r="E61" s="2"/>
      <c r="F61" s="2"/>
      <c r="G61" s="2"/>
      <c r="H61" s="2"/>
      <c r="I61" s="2"/>
      <c r="J61" s="2"/>
      <c r="K61" s="2"/>
    </row>
    <row r="62" spans="1:11" s="243" customFormat="1" ht="12.75" hidden="1">
      <c r="A62" s="2"/>
      <c r="B62" s="2"/>
      <c r="C62" s="2"/>
      <c r="D62" s="2"/>
      <c r="E62" s="2"/>
      <c r="F62" s="2"/>
      <c r="G62" s="2"/>
      <c r="H62" s="2"/>
      <c r="I62" s="2"/>
      <c r="J62" s="2"/>
      <c r="K62" s="2"/>
    </row>
    <row r="63" spans="1:11" s="243" customFormat="1" ht="12.75" hidden="1">
      <c r="A63" s="2"/>
      <c r="B63" s="2"/>
      <c r="C63" s="2"/>
      <c r="D63" s="2"/>
      <c r="E63" s="2"/>
      <c r="F63" s="2"/>
      <c r="G63" s="2"/>
      <c r="H63" s="2"/>
      <c r="I63" s="2"/>
      <c r="J63" s="2"/>
      <c r="K63" s="2"/>
    </row>
    <row r="64" spans="1:11" s="243" customFormat="1" ht="12.75" hidden="1">
      <c r="A64" s="2"/>
      <c r="B64" s="2"/>
      <c r="C64" s="2"/>
      <c r="D64" s="2"/>
      <c r="E64" s="2"/>
      <c r="F64" s="2"/>
      <c r="G64" s="2"/>
      <c r="H64" s="2"/>
      <c r="I64" s="2"/>
      <c r="J64" s="2"/>
      <c r="K64" s="2"/>
    </row>
    <row r="65" spans="1:11" s="243" customFormat="1" ht="12.75" hidden="1">
      <c r="A65" s="2"/>
      <c r="B65" s="2"/>
      <c r="C65" s="2"/>
      <c r="D65" s="2"/>
      <c r="E65" s="2"/>
      <c r="F65" s="2"/>
      <c r="G65" s="2"/>
      <c r="H65" s="2"/>
      <c r="I65" s="2"/>
      <c r="J65" s="2"/>
      <c r="K65" s="2"/>
    </row>
    <row r="66" spans="1:11" s="243" customFormat="1" ht="12.75" hidden="1">
      <c r="A66" s="2"/>
      <c r="B66" s="2"/>
      <c r="C66" s="2"/>
      <c r="D66" s="2"/>
      <c r="E66" s="2"/>
      <c r="F66" s="2"/>
      <c r="G66" s="2"/>
      <c r="H66" s="2"/>
      <c r="I66" s="2"/>
      <c r="J66" s="2"/>
      <c r="K66" s="2"/>
    </row>
    <row r="67" spans="1:11" s="243" customFormat="1" ht="12.75" hidden="1">
      <c r="A67" s="2"/>
      <c r="B67" s="2"/>
      <c r="C67" s="2"/>
      <c r="D67" s="2"/>
      <c r="E67" s="2"/>
      <c r="F67" s="2"/>
      <c r="G67" s="2"/>
      <c r="H67" s="2"/>
      <c r="I67" s="2"/>
      <c r="J67" s="2"/>
      <c r="K67" s="2"/>
    </row>
    <row r="68" spans="1:11" s="243" customFormat="1" ht="12.75" hidden="1">
      <c r="A68" s="2"/>
      <c r="B68" s="2"/>
      <c r="C68" s="2"/>
      <c r="D68" s="2"/>
      <c r="E68" s="2"/>
      <c r="F68" s="2"/>
      <c r="G68" s="2"/>
      <c r="H68" s="2"/>
      <c r="I68" s="2"/>
      <c r="J68" s="2"/>
      <c r="K68" s="2"/>
    </row>
    <row r="69" spans="1:11" s="243" customFormat="1" ht="12.75" hidden="1">
      <c r="A69" s="2"/>
      <c r="B69" s="2"/>
      <c r="C69" s="2"/>
      <c r="D69" s="2"/>
      <c r="E69" s="2"/>
      <c r="F69" s="2"/>
      <c r="G69" s="2"/>
      <c r="H69" s="2"/>
      <c r="I69" s="2"/>
      <c r="J69" s="2"/>
      <c r="K69" s="2"/>
    </row>
    <row r="70" spans="1:11" s="243" customFormat="1" ht="12.75" hidden="1">
      <c r="A70" s="2"/>
      <c r="B70" s="2"/>
      <c r="C70" s="2"/>
      <c r="D70" s="2"/>
      <c r="E70" s="2"/>
      <c r="F70" s="2"/>
      <c r="G70" s="2"/>
      <c r="H70" s="2"/>
      <c r="I70" s="2"/>
      <c r="J70" s="2"/>
      <c r="K70" s="2"/>
    </row>
    <row r="71" spans="1:11" s="243" customFormat="1" ht="12.75" hidden="1">
      <c r="A71" s="2"/>
      <c r="B71" s="2"/>
      <c r="C71" s="2"/>
      <c r="D71" s="2"/>
      <c r="E71" s="2"/>
      <c r="F71" s="2"/>
      <c r="G71" s="2"/>
      <c r="H71" s="2"/>
      <c r="I71" s="2"/>
      <c r="J71" s="2"/>
      <c r="K71" s="2"/>
    </row>
    <row r="72" spans="1:11" s="243" customFormat="1" ht="12.75" hidden="1">
      <c r="A72" s="2"/>
      <c r="B72" s="2"/>
      <c r="C72" s="2"/>
      <c r="D72" s="2"/>
      <c r="E72" s="2"/>
      <c r="F72" s="2"/>
      <c r="G72" s="2"/>
      <c r="H72" s="2"/>
      <c r="I72" s="2"/>
      <c r="J72" s="2"/>
      <c r="K72" s="2"/>
    </row>
    <row r="73" spans="1:11" s="243" customFormat="1" ht="12.75" hidden="1">
      <c r="A73" s="2"/>
      <c r="B73" s="2"/>
      <c r="C73" s="2"/>
      <c r="D73" s="2"/>
      <c r="E73" s="2"/>
      <c r="F73" s="2"/>
      <c r="G73" s="2"/>
      <c r="H73" s="2"/>
      <c r="I73" s="2"/>
      <c r="J73" s="2"/>
      <c r="K73" s="2"/>
    </row>
    <row r="74" spans="1:11" s="243" customFormat="1" ht="12.75" hidden="1">
      <c r="A74" s="2"/>
      <c r="B74" s="2"/>
      <c r="C74" s="2"/>
      <c r="D74" s="2"/>
      <c r="E74" s="2"/>
      <c r="F74" s="2"/>
      <c r="G74" s="2"/>
      <c r="H74" s="2"/>
      <c r="I74" s="2"/>
      <c r="J74" s="2"/>
      <c r="K74" s="2"/>
    </row>
    <row r="75" spans="1:11" s="243" customFormat="1" ht="12.75" hidden="1">
      <c r="A75" s="2"/>
      <c r="B75" s="2"/>
      <c r="C75" s="2"/>
      <c r="D75" s="2"/>
      <c r="E75" s="2"/>
      <c r="F75" s="2"/>
      <c r="G75" s="2"/>
      <c r="H75" s="2"/>
      <c r="I75" s="2"/>
      <c r="J75" s="2"/>
      <c r="K75" s="2"/>
    </row>
    <row r="76" spans="1:11" s="243" customFormat="1" ht="12.75" hidden="1">
      <c r="A76" s="2"/>
      <c r="B76" s="2"/>
      <c r="C76" s="2"/>
      <c r="D76" s="2"/>
      <c r="E76" s="2"/>
      <c r="F76" s="2"/>
      <c r="G76" s="2"/>
      <c r="H76" s="2"/>
      <c r="I76" s="2"/>
      <c r="J76" s="2"/>
      <c r="K76" s="2"/>
    </row>
    <row r="77" spans="1:11" s="243" customFormat="1" ht="12.75" hidden="1">
      <c r="A77" s="2"/>
      <c r="B77" s="2"/>
      <c r="C77" s="2"/>
      <c r="D77" s="2"/>
      <c r="E77" s="2"/>
      <c r="F77" s="2"/>
      <c r="G77" s="2"/>
      <c r="H77" s="2"/>
      <c r="I77" s="2"/>
      <c r="J77" s="2"/>
      <c r="K77" s="2"/>
    </row>
    <row r="78" spans="1:11" s="243" customFormat="1" ht="12.75" hidden="1">
      <c r="A78" s="2"/>
      <c r="B78" s="2"/>
      <c r="C78" s="2"/>
      <c r="D78" s="2"/>
      <c r="E78" s="2"/>
      <c r="F78" s="2"/>
      <c r="G78" s="2"/>
      <c r="H78" s="2"/>
      <c r="I78" s="2"/>
      <c r="J78" s="2"/>
      <c r="K78" s="2"/>
    </row>
    <row r="79" spans="1:11" s="243" customFormat="1" ht="12.75" hidden="1">
      <c r="A79" s="2"/>
      <c r="B79" s="2"/>
      <c r="C79" s="2"/>
      <c r="D79" s="2"/>
      <c r="E79" s="2"/>
      <c r="F79" s="2"/>
      <c r="G79" s="2"/>
      <c r="H79" s="2"/>
      <c r="I79" s="2"/>
      <c r="J79" s="2"/>
      <c r="K79" s="2"/>
    </row>
    <row r="80" spans="1:11" s="243" customFormat="1" ht="12.75" hidden="1">
      <c r="A80" s="2"/>
      <c r="B80" s="2"/>
      <c r="C80" s="2"/>
      <c r="D80" s="2"/>
      <c r="E80" s="2"/>
      <c r="F80" s="2"/>
      <c r="G80" s="2"/>
      <c r="H80" s="2"/>
      <c r="I80" s="2"/>
      <c r="J80" s="2"/>
      <c r="K80" s="2"/>
    </row>
    <row r="81" spans="1:11" s="243" customFormat="1" ht="12.75" hidden="1">
      <c r="A81" s="2"/>
      <c r="B81" s="2"/>
      <c r="C81" s="2"/>
      <c r="D81" s="2"/>
      <c r="E81" s="2"/>
      <c r="F81" s="2"/>
      <c r="G81" s="2"/>
      <c r="H81" s="2"/>
      <c r="I81" s="2"/>
      <c r="J81" s="2"/>
      <c r="K81" s="2"/>
    </row>
    <row r="82" spans="1:11" s="243" customFormat="1" ht="12.75" hidden="1">
      <c r="A82" s="2"/>
      <c r="B82" s="2"/>
      <c r="C82" s="2"/>
      <c r="D82" s="2"/>
      <c r="E82" s="2"/>
      <c r="F82" s="2"/>
      <c r="G82" s="2"/>
      <c r="H82" s="2"/>
      <c r="I82" s="2"/>
      <c r="J82" s="2"/>
      <c r="K82" s="2"/>
    </row>
    <row r="83" spans="1:11" s="243" customFormat="1" ht="12.75" hidden="1">
      <c r="A83" s="2"/>
      <c r="B83" s="2"/>
      <c r="C83" s="2"/>
      <c r="D83" s="2"/>
      <c r="E83" s="2"/>
      <c r="F83" s="2"/>
      <c r="G83" s="2"/>
      <c r="H83" s="2"/>
      <c r="I83" s="2"/>
      <c r="J83" s="2"/>
      <c r="K83" s="2"/>
    </row>
    <row r="84" spans="1:11" s="243" customFormat="1" ht="12.75" hidden="1">
      <c r="A84" s="2"/>
      <c r="B84" s="2"/>
      <c r="C84" s="2"/>
      <c r="D84" s="2"/>
      <c r="E84" s="2"/>
      <c r="F84" s="2"/>
      <c r="G84" s="2"/>
      <c r="H84" s="2"/>
      <c r="I84" s="2"/>
      <c r="J84" s="2"/>
      <c r="K84" s="2"/>
    </row>
    <row r="85" spans="1:11" s="243" customFormat="1" ht="12.75" hidden="1">
      <c r="A85" s="2"/>
      <c r="B85" s="2"/>
      <c r="C85" s="2"/>
      <c r="D85" s="2"/>
      <c r="E85" s="2"/>
      <c r="F85" s="2"/>
      <c r="G85" s="2"/>
      <c r="H85" s="2"/>
      <c r="I85" s="2"/>
      <c r="J85" s="2"/>
      <c r="K85" s="2"/>
    </row>
    <row r="86" spans="1:11" s="243" customFormat="1" ht="12.75" hidden="1">
      <c r="A86" s="2"/>
      <c r="B86" s="2"/>
      <c r="C86" s="2"/>
      <c r="D86" s="2"/>
      <c r="E86" s="2"/>
      <c r="F86" s="2"/>
      <c r="G86" s="2"/>
      <c r="H86" s="2"/>
      <c r="I86" s="2"/>
      <c r="J86" s="2"/>
      <c r="K86" s="2"/>
    </row>
    <row r="87" spans="1:11" s="243" customFormat="1" ht="12.75" hidden="1">
      <c r="A87" s="2"/>
      <c r="B87" s="2"/>
      <c r="C87" s="2"/>
      <c r="D87" s="2"/>
      <c r="E87" s="2"/>
      <c r="F87" s="2"/>
      <c r="G87" s="2"/>
      <c r="H87" s="2"/>
      <c r="I87" s="2"/>
      <c r="J87" s="2"/>
      <c r="K87" s="2"/>
    </row>
    <row r="88" spans="1:11" s="243" customFormat="1" ht="12.75" hidden="1">
      <c r="A88" s="2"/>
      <c r="B88" s="2"/>
      <c r="C88" s="2"/>
      <c r="D88" s="2"/>
      <c r="E88" s="2"/>
      <c r="F88" s="2"/>
      <c r="G88" s="2"/>
      <c r="H88" s="2"/>
      <c r="I88" s="2"/>
      <c r="J88" s="2"/>
      <c r="K88" s="2"/>
    </row>
    <row r="89" spans="1:11" s="243" customFormat="1" ht="12.75" hidden="1">
      <c r="A89" s="2"/>
      <c r="B89" s="2"/>
      <c r="C89" s="2"/>
      <c r="D89" s="2"/>
      <c r="E89" s="2"/>
      <c r="F89" s="2"/>
      <c r="G89" s="2"/>
      <c r="H89" s="2"/>
      <c r="I89" s="2"/>
      <c r="J89" s="2"/>
      <c r="K89" s="2"/>
    </row>
    <row r="90" spans="1:11" s="243" customFormat="1" ht="12.75" hidden="1">
      <c r="A90" s="2"/>
      <c r="B90" s="2"/>
      <c r="C90" s="2"/>
      <c r="D90" s="2"/>
      <c r="E90" s="2"/>
      <c r="F90" s="2"/>
      <c r="G90" s="2"/>
      <c r="H90" s="2"/>
      <c r="I90" s="2"/>
      <c r="J90" s="2"/>
      <c r="K90" s="2"/>
    </row>
    <row r="91" spans="1:11" s="243" customFormat="1" ht="12.75" hidden="1">
      <c r="A91" s="2"/>
      <c r="B91" s="2"/>
      <c r="C91" s="2"/>
      <c r="D91" s="2"/>
      <c r="E91" s="2"/>
      <c r="F91" s="2"/>
      <c r="G91" s="2"/>
      <c r="H91" s="2"/>
      <c r="I91" s="2"/>
      <c r="J91" s="2"/>
      <c r="K91" s="2"/>
    </row>
    <row r="92" spans="1:11" s="243" customFormat="1" ht="12.75" hidden="1">
      <c r="A92" s="2"/>
      <c r="B92" s="2"/>
      <c r="C92" s="2"/>
      <c r="D92" s="2"/>
      <c r="E92" s="2"/>
      <c r="F92" s="2"/>
      <c r="G92" s="2"/>
      <c r="H92" s="2"/>
      <c r="I92" s="2"/>
      <c r="J92" s="2"/>
      <c r="K92" s="2"/>
    </row>
    <row r="93" spans="1:11" s="243" customFormat="1" ht="12.75" hidden="1">
      <c r="A93" s="2"/>
      <c r="B93" s="2"/>
      <c r="C93" s="2"/>
      <c r="D93" s="2"/>
      <c r="E93" s="2"/>
      <c r="F93" s="2"/>
      <c r="G93" s="2"/>
      <c r="H93" s="2"/>
      <c r="I93" s="2"/>
      <c r="J93" s="2"/>
      <c r="K93" s="2"/>
    </row>
    <row r="94" spans="1:11" s="243" customFormat="1" ht="12.75" hidden="1">
      <c r="A94" s="2"/>
      <c r="B94" s="2"/>
      <c r="C94" s="2"/>
      <c r="D94" s="2"/>
      <c r="E94" s="2"/>
      <c r="F94" s="2"/>
      <c r="G94" s="2"/>
      <c r="H94" s="2"/>
      <c r="I94" s="2"/>
      <c r="J94" s="2"/>
      <c r="K94" s="2"/>
    </row>
    <row r="95" spans="1:11" s="243" customFormat="1" ht="12.75" hidden="1">
      <c r="A95" s="2"/>
      <c r="B95" s="2"/>
      <c r="C95" s="2"/>
      <c r="D95" s="2"/>
      <c r="E95" s="2"/>
      <c r="F95" s="2"/>
      <c r="G95" s="2"/>
      <c r="H95" s="2"/>
      <c r="I95" s="2"/>
      <c r="J95" s="2"/>
      <c r="K95" s="2"/>
    </row>
    <row r="96" spans="1:11" s="243" customFormat="1" ht="12.75" hidden="1">
      <c r="A96" s="2"/>
      <c r="B96" s="2"/>
      <c r="C96" s="2"/>
      <c r="D96" s="2"/>
      <c r="E96" s="2"/>
      <c r="F96" s="2"/>
      <c r="G96" s="2"/>
      <c r="H96" s="2"/>
      <c r="I96" s="2"/>
      <c r="J96" s="2"/>
      <c r="K96" s="2"/>
    </row>
    <row r="97" spans="1:11" s="243" customFormat="1" ht="12.75" hidden="1">
      <c r="A97" s="2"/>
      <c r="B97" s="2"/>
      <c r="C97" s="2"/>
      <c r="D97" s="2"/>
      <c r="E97" s="2"/>
      <c r="F97" s="2"/>
      <c r="G97" s="2"/>
      <c r="H97" s="2"/>
      <c r="I97" s="2"/>
      <c r="J97" s="2"/>
      <c r="K97" s="2"/>
    </row>
    <row r="98" spans="1:11" s="243" customFormat="1" ht="12.75" hidden="1">
      <c r="A98" s="2"/>
      <c r="B98" s="2"/>
      <c r="C98" s="2"/>
      <c r="D98" s="2"/>
      <c r="E98" s="2"/>
      <c r="F98" s="2"/>
      <c r="G98" s="2"/>
      <c r="H98" s="2"/>
      <c r="I98" s="2"/>
      <c r="J98" s="2"/>
      <c r="K98" s="2"/>
    </row>
    <row r="99" spans="1:11" s="243" customFormat="1" ht="12.75" hidden="1">
      <c r="A99" s="2"/>
      <c r="B99" s="2"/>
      <c r="C99" s="2"/>
      <c r="D99" s="2"/>
      <c r="E99" s="2"/>
      <c r="F99" s="2"/>
      <c r="G99" s="2"/>
      <c r="H99" s="2"/>
      <c r="I99" s="2"/>
      <c r="J99" s="2"/>
      <c r="K99" s="2"/>
    </row>
    <row r="100" spans="1:11" s="243" customFormat="1" ht="12.75" hidden="1">
      <c r="A100" s="2"/>
      <c r="B100" s="2"/>
      <c r="C100" s="2"/>
      <c r="D100" s="2"/>
      <c r="E100" s="2"/>
      <c r="F100" s="2"/>
      <c r="G100" s="2"/>
      <c r="H100" s="2"/>
      <c r="I100" s="2"/>
      <c r="J100" s="2"/>
      <c r="K100" s="2"/>
    </row>
    <row r="101" spans="1:11" s="243" customFormat="1" ht="12.75" hidden="1">
      <c r="A101" s="2"/>
      <c r="B101" s="2"/>
      <c r="C101" s="2"/>
      <c r="D101" s="2"/>
      <c r="E101" s="2"/>
      <c r="F101" s="2"/>
      <c r="G101" s="2"/>
      <c r="H101" s="2"/>
      <c r="I101" s="2"/>
      <c r="J101" s="2"/>
      <c r="K101" s="2"/>
    </row>
  </sheetData>
  <mergeCells count="16">
    <mergeCell ref="B31:J31"/>
    <mergeCell ref="B36:J36"/>
    <mergeCell ref="B32:J32"/>
    <mergeCell ref="B34:J34"/>
    <mergeCell ref="B33:J33"/>
    <mergeCell ref="B35:J35"/>
    <mergeCell ref="B6:C6"/>
    <mergeCell ref="B24:C24"/>
    <mergeCell ref="D4:E4"/>
    <mergeCell ref="J4:J5"/>
    <mergeCell ref="F4:F5"/>
    <mergeCell ref="B3:C5"/>
    <mergeCell ref="B18:C18"/>
    <mergeCell ref="B12:C12"/>
    <mergeCell ref="G4:H4"/>
    <mergeCell ref="I4:I5"/>
  </mergeCells>
  <hyperlinks>
    <hyperlink ref="B1" location="ToC!A1" display="Retour à la table des matières" xr:uid="{00000000-0004-0000-1200-000000000000}"/>
  </hyperlinks>
  <pageMargins left="0.51181102362204722" right="0.51181102362204722" top="0.51181102362204722" bottom="0.51181102362204722" header="0.23622047244094491" footer="0.23622047244094491"/>
  <pageSetup scale="71" firstPageNumber="6" orientation="landscape" r:id="rId1"/>
  <headerFooter>
    <oddFooter>&amp;L&amp;G&amp;CInformations supplémentaires sur les 
fonds propres réglementaires&amp;RPage &amp;P de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F33D4-C8A8-480F-A69E-5ACA8D255302}">
  <sheetPr codeName="Sheet18">
    <tabColor theme="5"/>
    <pageSetUpPr fitToPage="1"/>
  </sheetPr>
  <dimension ref="A1:S113"/>
  <sheetViews>
    <sheetView zoomScale="205" zoomScaleNormal="205" workbookViewId="0"/>
  </sheetViews>
  <sheetFormatPr defaultColWidth="0" defaultRowHeight="15" zeroHeight="1"/>
  <cols>
    <col min="1" max="1" width="1.42578125" style="1" customWidth="1"/>
    <col min="2" max="2" width="8.42578125" customWidth="1"/>
    <col min="3" max="3" width="62.42578125" customWidth="1"/>
    <col min="4" max="4" width="13.42578125" customWidth="1"/>
    <col min="5" max="7" width="12.42578125" customWidth="1"/>
    <col min="8" max="8" width="1.42578125" customWidth="1"/>
    <col min="9" max="16384" width="8.42578125" hidden="1"/>
  </cols>
  <sheetData>
    <row r="1" spans="1:19" ht="12.2" customHeight="1">
      <c r="B1" s="100" t="s">
        <v>5</v>
      </c>
      <c r="C1" s="1"/>
      <c r="D1" s="1"/>
      <c r="E1" s="1"/>
      <c r="F1" s="1"/>
      <c r="G1" s="1"/>
      <c r="H1" s="1"/>
      <c r="I1" s="1"/>
      <c r="J1" s="1"/>
      <c r="K1" s="1"/>
      <c r="L1" s="1"/>
      <c r="M1" s="1"/>
      <c r="N1" s="1"/>
      <c r="O1" s="1"/>
      <c r="P1" s="1"/>
      <c r="Q1" s="1"/>
      <c r="R1" s="1"/>
      <c r="S1" s="1"/>
    </row>
    <row r="2" spans="1:19" s="295" customFormat="1" ht="20.100000000000001" customHeight="1">
      <c r="A2" s="31"/>
      <c r="B2" s="298" t="s">
        <v>1199</v>
      </c>
      <c r="C2" s="562"/>
      <c r="D2" s="562"/>
      <c r="E2" s="562"/>
      <c r="F2" s="562"/>
      <c r="G2" s="561"/>
      <c r="H2" s="31"/>
    </row>
    <row r="3" spans="1:19" ht="14.45" customHeight="1">
      <c r="B3" s="2086" t="s">
        <v>701</v>
      </c>
      <c r="C3" s="2087"/>
      <c r="D3" s="649" t="s">
        <v>77</v>
      </c>
      <c r="E3" s="1842" t="s">
        <v>1304</v>
      </c>
      <c r="F3" s="1842" t="s">
        <v>1305</v>
      </c>
      <c r="G3" s="1843" t="s">
        <v>1306</v>
      </c>
      <c r="H3" s="1"/>
    </row>
    <row r="4" spans="1:19" ht="24.6" customHeight="1">
      <c r="B4" s="2088"/>
      <c r="C4" s="2089"/>
      <c r="D4" s="646" t="str">
        <f>CurrQtr</f>
        <v>T3 2023 
Bâle III révisé</v>
      </c>
      <c r="E4" s="576" t="str">
        <f>LastQtr</f>
        <v>T2 2023 _x000D_
Bâle III révisé</v>
      </c>
      <c r="F4" s="576" t="str">
        <f>Last2Qtr</f>
        <v>T1 2023 _x000D_
Bâle III</v>
      </c>
      <c r="G4" s="507" t="str">
        <f>Last3Qtr</f>
        <v>T4 2022 _x000D_
Bâle III</v>
      </c>
      <c r="H4" s="1"/>
    </row>
    <row r="5" spans="1:19" s="243" customFormat="1">
      <c r="A5" s="2"/>
      <c r="B5" s="575">
        <v>1</v>
      </c>
      <c r="C5" s="1742" t="s">
        <v>1309</v>
      </c>
      <c r="D5" s="645">
        <v>5781</v>
      </c>
      <c r="E5" s="318">
        <v>5526</v>
      </c>
      <c r="F5" s="318">
        <v>5079</v>
      </c>
      <c r="G5" s="572">
        <v>4511</v>
      </c>
      <c r="H5" s="2"/>
    </row>
    <row r="6" spans="1:19" s="243" customFormat="1" ht="14.1" customHeight="1">
      <c r="A6" s="2"/>
      <c r="B6" s="182">
        <v>2</v>
      </c>
      <c r="C6" s="1524" t="s">
        <v>1125</v>
      </c>
      <c r="D6" s="390">
        <v>1914</v>
      </c>
      <c r="E6" s="318">
        <v>1619</v>
      </c>
      <c r="F6" s="318">
        <v>1581</v>
      </c>
      <c r="G6" s="572">
        <v>1623</v>
      </c>
      <c r="H6" s="2"/>
    </row>
    <row r="7" spans="1:19" s="243" customFormat="1" ht="14.1" customHeight="1">
      <c r="A7" s="2"/>
      <c r="B7" s="182">
        <v>3</v>
      </c>
      <c r="C7" s="1524" t="s">
        <v>751</v>
      </c>
      <c r="D7" s="390">
        <v>-941</v>
      </c>
      <c r="E7" s="318">
        <v>-854</v>
      </c>
      <c r="F7" s="318">
        <v>-683</v>
      </c>
      <c r="G7" s="572">
        <v>-679</v>
      </c>
      <c r="H7" s="2"/>
    </row>
    <row r="8" spans="1:19" s="243" customFormat="1" ht="12.75">
      <c r="A8" s="2"/>
      <c r="B8" s="182">
        <v>4</v>
      </c>
      <c r="C8" s="1524" t="s">
        <v>971</v>
      </c>
      <c r="D8" s="190">
        <v>-800</v>
      </c>
      <c r="E8" s="318">
        <v>-696</v>
      </c>
      <c r="F8" s="318">
        <v>-676</v>
      </c>
      <c r="G8" s="572">
        <v>-578</v>
      </c>
      <c r="H8" s="2"/>
    </row>
    <row r="9" spans="1:19" s="243" customFormat="1">
      <c r="A9" s="2"/>
      <c r="B9" s="555">
        <v>5</v>
      </c>
      <c r="C9" s="1743" t="s">
        <v>750</v>
      </c>
      <c r="D9" s="643">
        <v>-99</v>
      </c>
      <c r="E9" s="470">
        <v>186</v>
      </c>
      <c r="F9" s="470">
        <v>225</v>
      </c>
      <c r="G9" s="488">
        <v>202</v>
      </c>
      <c r="H9" s="2"/>
    </row>
    <row r="10" spans="1:19" s="243" customFormat="1" ht="27.75">
      <c r="A10" s="2"/>
      <c r="B10" s="568">
        <v>6</v>
      </c>
      <c r="C10" s="1744" t="s">
        <v>1310</v>
      </c>
      <c r="D10" s="641">
        <v>5855</v>
      </c>
      <c r="E10" s="467">
        <v>5781</v>
      </c>
      <c r="F10" s="467">
        <v>5526</v>
      </c>
      <c r="G10" s="484">
        <v>5079</v>
      </c>
      <c r="H10" s="2"/>
    </row>
    <row r="11" spans="1:19" s="243" customFormat="1" ht="8.1" customHeight="1">
      <c r="A11" s="2"/>
      <c r="B11" s="640"/>
      <c r="C11" s="639"/>
      <c r="D11" s="639"/>
      <c r="E11" s="639"/>
      <c r="F11" s="639"/>
      <c r="G11" s="638"/>
      <c r="H11" s="2"/>
    </row>
    <row r="12" spans="1:19" s="243" customFormat="1" ht="24" customHeight="1">
      <c r="A12" s="2"/>
      <c r="B12" s="2109" t="s">
        <v>1107</v>
      </c>
      <c r="C12" s="2109"/>
      <c r="D12" s="2109"/>
      <c r="E12" s="2109"/>
      <c r="F12" s="2109"/>
      <c r="G12" s="2109"/>
      <c r="H12" s="2"/>
    </row>
    <row r="13" spans="1:19" s="243" customFormat="1" ht="23.25" customHeight="1">
      <c r="A13" s="2"/>
      <c r="B13" s="2109" t="s">
        <v>972</v>
      </c>
      <c r="C13" s="2109"/>
      <c r="D13" s="2109"/>
      <c r="E13" s="2109"/>
      <c r="F13" s="2109"/>
      <c r="G13" s="2109"/>
      <c r="H13" s="2"/>
    </row>
    <row r="14" spans="1:19" s="243" customFormat="1" ht="12.75" customHeight="1">
      <c r="A14" s="2"/>
      <c r="B14" s="2109" t="s">
        <v>749</v>
      </c>
      <c r="C14" s="2109"/>
      <c r="D14" s="2109"/>
      <c r="E14" s="2109"/>
      <c r="F14" s="2109"/>
      <c r="G14" s="2109"/>
      <c r="H14" s="2"/>
    </row>
    <row r="15" spans="1:19" s="243" customFormat="1" ht="27.75" customHeight="1">
      <c r="A15" s="2"/>
      <c r="B15" s="2109" t="s">
        <v>1454</v>
      </c>
      <c r="C15" s="2109"/>
      <c r="D15" s="2109"/>
      <c r="E15" s="2109"/>
      <c r="F15" s="2109"/>
      <c r="G15" s="2109"/>
      <c r="H15" s="2"/>
    </row>
    <row r="16" spans="1:19" s="243" customFormat="1" ht="8.85" hidden="1" customHeight="1">
      <c r="A16" s="2"/>
      <c r="B16" s="2110"/>
      <c r="C16" s="2110"/>
      <c r="D16" s="2110"/>
      <c r="E16" s="2110"/>
      <c r="F16" s="2110"/>
      <c r="G16" s="2110"/>
      <c r="H16" s="2"/>
    </row>
    <row r="17" spans="1:7" s="243" customFormat="1" ht="14.1" hidden="1" customHeight="1">
      <c r="A17" s="2"/>
      <c r="B17"/>
      <c r="C17"/>
      <c r="D17"/>
      <c r="E17"/>
      <c r="F17"/>
      <c r="G17"/>
    </row>
    <row r="18" spans="1:7" s="243" customFormat="1" ht="14.1" hidden="1" customHeight="1">
      <c r="A18" s="2"/>
      <c r="B18"/>
      <c r="C18"/>
      <c r="D18"/>
      <c r="E18"/>
      <c r="F18"/>
      <c r="G18"/>
    </row>
    <row r="19" spans="1:7" s="243" customFormat="1" ht="14.1" hidden="1" customHeight="1">
      <c r="A19" s="2"/>
      <c r="B19"/>
      <c r="C19"/>
      <c r="D19"/>
      <c r="E19"/>
      <c r="F19"/>
      <c r="G19"/>
    </row>
    <row r="20" spans="1:7" s="243" customFormat="1" ht="14.1" hidden="1" customHeight="1">
      <c r="A20" s="2"/>
      <c r="B20"/>
      <c r="C20"/>
      <c r="D20"/>
      <c r="E20"/>
      <c r="F20"/>
      <c r="G20"/>
    </row>
    <row r="21" spans="1:7" s="243" customFormat="1" ht="14.1" hidden="1" customHeight="1">
      <c r="A21" s="2"/>
      <c r="B21"/>
      <c r="C21"/>
      <c r="D21"/>
      <c r="E21"/>
      <c r="F21"/>
      <c r="G21"/>
    </row>
    <row r="22" spans="1:7" s="243" customFormat="1" ht="14.1" hidden="1" customHeight="1">
      <c r="A22" s="2"/>
      <c r="B22"/>
      <c r="C22"/>
      <c r="D22"/>
      <c r="E22"/>
      <c r="F22"/>
      <c r="G22"/>
    </row>
    <row r="23" spans="1:7" s="243" customFormat="1" ht="14.1" hidden="1" customHeight="1">
      <c r="A23" s="2"/>
      <c r="B23"/>
      <c r="C23"/>
      <c r="D23"/>
      <c r="E23"/>
      <c r="F23"/>
      <c r="G23"/>
    </row>
    <row r="24" spans="1:7" s="243" customFormat="1" ht="12.75" hidden="1">
      <c r="A24" s="2"/>
    </row>
    <row r="25" spans="1:7" s="243" customFormat="1" ht="12.75" hidden="1">
      <c r="A25" s="2"/>
      <c r="B25" s="346"/>
    </row>
    <row r="26" spans="1:7" s="243" customFormat="1" ht="12.75" hidden="1">
      <c r="A26" s="2"/>
    </row>
    <row r="27" spans="1:7" s="243" customFormat="1" ht="12.75" hidden="1">
      <c r="A27" s="2"/>
      <c r="B27" s="346"/>
    </row>
    <row r="28" spans="1:7" s="243" customFormat="1" ht="12.75" hidden="1">
      <c r="A28" s="2"/>
      <c r="B28" s="1803"/>
    </row>
    <row r="29" spans="1:7" s="243" customFormat="1" ht="12.75" hidden="1">
      <c r="A29" s="2"/>
      <c r="B29" s="346"/>
    </row>
    <row r="30" spans="1:7" s="243" customFormat="1" ht="12.75" hidden="1">
      <c r="A30" s="2"/>
      <c r="B30" s="346"/>
    </row>
    <row r="31" spans="1:7" s="243" customFormat="1" ht="12.75" hidden="1">
      <c r="A31" s="2"/>
      <c r="B31" s="346"/>
    </row>
    <row r="32" spans="1:7" s="243" customFormat="1" ht="12.75" hidden="1">
      <c r="A32" s="2"/>
      <c r="B32" s="346"/>
    </row>
    <row r="33" spans="1:7" s="243" customFormat="1" ht="24.75" hidden="1" customHeight="1">
      <c r="A33" s="2"/>
      <c r="B33" s="2108"/>
      <c r="C33" s="2108"/>
      <c r="D33" s="2108"/>
      <c r="E33" s="2108"/>
      <c r="F33" s="2108"/>
      <c r="G33" s="2108"/>
    </row>
    <row r="34" spans="1:7" s="243" customFormat="1" ht="12.75" hidden="1">
      <c r="A34" s="2"/>
    </row>
    <row r="35" spans="1:7" s="243" customFormat="1" ht="12.75" hidden="1">
      <c r="A35" s="2"/>
      <c r="B35" s="345"/>
    </row>
    <row r="36" spans="1:7" s="243" customFormat="1" ht="12.75" hidden="1">
      <c r="A36" s="2"/>
      <c r="B36" s="636"/>
    </row>
    <row r="37" spans="1:7" s="243" customFormat="1" ht="12.75" hidden="1">
      <c r="A37" s="2"/>
      <c r="B37" s="636"/>
    </row>
    <row r="38" spans="1:7" s="243" customFormat="1" ht="12.75" hidden="1">
      <c r="A38" s="2"/>
      <c r="B38" s="636"/>
    </row>
    <row r="39" spans="1:7" s="243" customFormat="1" ht="12.75" hidden="1">
      <c r="A39" s="2"/>
      <c r="B39" s="636"/>
    </row>
    <row r="40" spans="1:7" s="243" customFormat="1" ht="12.75" hidden="1">
      <c r="A40" s="2"/>
      <c r="B40" s="636"/>
    </row>
    <row r="41" spans="1:7" s="243" customFormat="1" ht="12.75" hidden="1">
      <c r="A41" s="2"/>
    </row>
    <row r="42" spans="1:7" s="243" customFormat="1" ht="12.75" hidden="1">
      <c r="A42" s="2"/>
    </row>
    <row r="43" spans="1:7" s="243" customFormat="1" ht="12.75" hidden="1">
      <c r="A43" s="2"/>
    </row>
    <row r="44" spans="1:7" s="243" customFormat="1" ht="12.75" hidden="1">
      <c r="A44" s="2"/>
    </row>
    <row r="45" spans="1:7" s="243" customFormat="1" ht="12.75" hidden="1">
      <c r="A45" s="2"/>
    </row>
    <row r="46" spans="1:7" s="243" customFormat="1" ht="12.75" hidden="1">
      <c r="A46" s="2"/>
    </row>
    <row r="47" spans="1:7" s="243" customFormat="1" ht="12.75" hidden="1">
      <c r="A47" s="2"/>
    </row>
    <row r="48" spans="1:7" s="243" customFormat="1" ht="12.75" hidden="1">
      <c r="A48" s="2"/>
    </row>
    <row r="49" spans="1:1" s="243" customFormat="1" ht="12.75" hidden="1">
      <c r="A49" s="2"/>
    </row>
    <row r="50" spans="1:1" s="243" customFormat="1" ht="12.75" hidden="1">
      <c r="A50" s="2"/>
    </row>
    <row r="51" spans="1:1" s="243" customFormat="1" ht="12.75" hidden="1">
      <c r="A51" s="2"/>
    </row>
    <row r="52" spans="1:1" s="243" customFormat="1" ht="12.75" hidden="1">
      <c r="A52" s="2"/>
    </row>
    <row r="53" spans="1:1" s="243" customFormat="1" ht="12.75" hidden="1">
      <c r="A53" s="2"/>
    </row>
    <row r="54" spans="1:1" s="243" customFormat="1" ht="12.75" hidden="1">
      <c r="A54" s="2"/>
    </row>
    <row r="55" spans="1:1" s="243" customFormat="1" ht="12.75" hidden="1">
      <c r="A55" s="2"/>
    </row>
    <row r="56" spans="1:1" s="243" customFormat="1" ht="12.75" hidden="1">
      <c r="A56" s="2"/>
    </row>
    <row r="57" spans="1:1" s="243" customFormat="1" ht="12.75" hidden="1">
      <c r="A57" s="2"/>
    </row>
    <row r="58" spans="1:1" s="243" customFormat="1" ht="12.75" hidden="1">
      <c r="A58" s="2"/>
    </row>
    <row r="59" spans="1:1" s="243" customFormat="1" ht="12.75" hidden="1">
      <c r="A59" s="2"/>
    </row>
    <row r="60" spans="1:1" s="243" customFormat="1" ht="12.75" hidden="1">
      <c r="A60" s="2"/>
    </row>
    <row r="61" spans="1:1" s="243" customFormat="1" ht="12.75" hidden="1">
      <c r="A61" s="2"/>
    </row>
    <row r="62" spans="1:1" s="243" customFormat="1" ht="12.75" hidden="1">
      <c r="A62" s="2"/>
    </row>
    <row r="63" spans="1:1" s="243" customFormat="1" ht="12.75" hidden="1">
      <c r="A63" s="2"/>
    </row>
    <row r="64" spans="1:1" s="243" customFormat="1" ht="12.75" hidden="1">
      <c r="A64" s="2"/>
    </row>
    <row r="65" spans="1:1" s="243" customFormat="1" ht="12.75" hidden="1">
      <c r="A65" s="2"/>
    </row>
    <row r="66" spans="1:1" s="243" customFormat="1" ht="12.75" hidden="1">
      <c r="A66" s="2"/>
    </row>
    <row r="67" spans="1:1" s="243" customFormat="1" ht="12.75" hidden="1">
      <c r="A67" s="2"/>
    </row>
    <row r="68" spans="1:1" s="243" customFormat="1" ht="12.75" hidden="1">
      <c r="A68" s="2"/>
    </row>
    <row r="69" spans="1:1" s="243" customFormat="1" ht="12.75" hidden="1">
      <c r="A69" s="2"/>
    </row>
    <row r="70" spans="1:1" s="243" customFormat="1" ht="12.75" hidden="1">
      <c r="A70" s="2"/>
    </row>
    <row r="71" spans="1:1" s="243" customFormat="1" ht="12.75" hidden="1">
      <c r="A71" s="2"/>
    </row>
    <row r="72" spans="1:1" s="243" customFormat="1" ht="12.75" hidden="1">
      <c r="A72" s="2"/>
    </row>
    <row r="73" spans="1:1" s="243" customFormat="1" ht="12.75" hidden="1">
      <c r="A73" s="2"/>
    </row>
    <row r="74" spans="1:1" s="243" customFormat="1" ht="12.75" hidden="1">
      <c r="A74" s="2"/>
    </row>
    <row r="75" spans="1:1" s="243" customFormat="1" ht="12.75" hidden="1">
      <c r="A75" s="2"/>
    </row>
    <row r="76" spans="1:1" s="243" customFormat="1" ht="12.75" hidden="1">
      <c r="A76" s="2"/>
    </row>
    <row r="77" spans="1:1" s="243" customFormat="1" ht="12.75" hidden="1">
      <c r="A77" s="2"/>
    </row>
    <row r="78" spans="1:1" s="243" customFormat="1" ht="12.75" hidden="1">
      <c r="A78" s="2"/>
    </row>
    <row r="79" spans="1:1" s="243" customFormat="1" ht="12.75" hidden="1">
      <c r="A79" s="2"/>
    </row>
    <row r="80" spans="1:1" s="243" customFormat="1" ht="12.75" hidden="1">
      <c r="A80" s="2"/>
    </row>
    <row r="81" spans="1:1" s="243" customFormat="1" ht="12.75" hidden="1">
      <c r="A81" s="2"/>
    </row>
    <row r="82" spans="1:1" s="243" customFormat="1" ht="12.75" hidden="1">
      <c r="A82" s="2"/>
    </row>
    <row r="83" spans="1:1" s="243" customFormat="1" ht="12.75" hidden="1">
      <c r="A83" s="2"/>
    </row>
    <row r="84" spans="1:1" s="243" customFormat="1" ht="12.75" hidden="1">
      <c r="A84" s="2"/>
    </row>
    <row r="85" spans="1:1" s="243" customFormat="1" ht="12.75" hidden="1">
      <c r="A85" s="2"/>
    </row>
    <row r="86" spans="1:1" s="243" customFormat="1" ht="12.75" hidden="1">
      <c r="A86" s="2"/>
    </row>
    <row r="87" spans="1:1" s="243" customFormat="1" ht="12.75" hidden="1">
      <c r="A87" s="2"/>
    </row>
    <row r="88" spans="1:1" s="243" customFormat="1" ht="12.75" hidden="1">
      <c r="A88" s="2"/>
    </row>
    <row r="89" spans="1:1" s="243" customFormat="1" ht="12.75" hidden="1">
      <c r="A89" s="2"/>
    </row>
    <row r="90" spans="1:1" s="243" customFormat="1" ht="12.75" hidden="1">
      <c r="A90" s="2"/>
    </row>
    <row r="91" spans="1:1" s="243" customFormat="1" ht="12.75" hidden="1">
      <c r="A91" s="2"/>
    </row>
    <row r="92" spans="1:1" s="243" customFormat="1" ht="12.75" hidden="1">
      <c r="A92" s="2"/>
    </row>
    <row r="93" spans="1:1" s="243" customFormat="1" ht="12.75" hidden="1">
      <c r="A93" s="2"/>
    </row>
    <row r="94" spans="1:1" s="243" customFormat="1" ht="12.75" hidden="1">
      <c r="A94" s="2"/>
    </row>
    <row r="95" spans="1:1" s="243" customFormat="1" ht="12.75" hidden="1">
      <c r="A95" s="2"/>
    </row>
    <row r="96" spans="1:1" s="243" customFormat="1" ht="12.75" hidden="1">
      <c r="A96" s="2"/>
    </row>
    <row r="97" spans="1:1" s="243" customFormat="1" ht="12.75" hidden="1">
      <c r="A97" s="2"/>
    </row>
    <row r="98" spans="1:1" s="243" customFormat="1" ht="12.75" hidden="1">
      <c r="A98" s="2"/>
    </row>
    <row r="99" spans="1:1" s="243" customFormat="1" ht="12.75" hidden="1">
      <c r="A99" s="2"/>
    </row>
    <row r="100" spans="1:1" s="243" customFormat="1" ht="12.75" hidden="1">
      <c r="A100" s="2"/>
    </row>
    <row r="101" spans="1:1" s="243" customFormat="1" ht="12.75" hidden="1">
      <c r="A101" s="2"/>
    </row>
    <row r="102" spans="1:1" s="243" customFormat="1" ht="12.75" hidden="1">
      <c r="A102" s="2"/>
    </row>
    <row r="103" spans="1:1" s="243" customFormat="1" ht="12.75" hidden="1">
      <c r="A103" s="2"/>
    </row>
    <row r="104" spans="1:1" s="243" customFormat="1" ht="12.75" hidden="1">
      <c r="A104" s="2"/>
    </row>
    <row r="105" spans="1:1" s="243" customFormat="1" ht="12.75" hidden="1">
      <c r="A105" s="2"/>
    </row>
    <row r="106" spans="1:1" s="243" customFormat="1" ht="12.75" hidden="1">
      <c r="A106" s="2"/>
    </row>
    <row r="107" spans="1:1" s="243" customFormat="1" ht="12.75" hidden="1">
      <c r="A107" s="2"/>
    </row>
    <row r="108" spans="1:1" s="243" customFormat="1" ht="12.75" hidden="1">
      <c r="A108" s="2"/>
    </row>
    <row r="109" spans="1:1" s="243" customFormat="1" ht="12.75" hidden="1">
      <c r="A109" s="2"/>
    </row>
    <row r="110" spans="1:1" s="243" customFormat="1" ht="12.75" hidden="1">
      <c r="A110" s="2"/>
    </row>
    <row r="111" spans="1:1" s="243" customFormat="1" ht="12.75" hidden="1">
      <c r="A111" s="2"/>
    </row>
    <row r="112" spans="1:1" s="243" customFormat="1" ht="12.75" hidden="1">
      <c r="A112" s="2"/>
    </row>
    <row r="113" spans="1:1" s="243" customFormat="1" ht="12.75" hidden="1">
      <c r="A113" s="2"/>
    </row>
  </sheetData>
  <mergeCells count="7">
    <mergeCell ref="B3:C4"/>
    <mergeCell ref="B33:G33"/>
    <mergeCell ref="B14:G14"/>
    <mergeCell ref="B13:G13"/>
    <mergeCell ref="B12:G12"/>
    <mergeCell ref="B16:G16"/>
    <mergeCell ref="B15:G15"/>
  </mergeCells>
  <hyperlinks>
    <hyperlink ref="B1" location="ToC!A1" display="Retour à la table des matières" xr:uid="{00000000-0004-0000-1300-000000000000}"/>
  </hyperlinks>
  <pageMargins left="0.51181102362204722" right="0.51181102362204722" top="0.51181102362204722" bottom="0.51181102362204722" header="0.23622047244094491" footer="0.23622047244094491"/>
  <pageSetup firstPageNumber="6" orientation="landscape" r:id="rId1"/>
  <headerFooter>
    <oddFooter>&amp;L&amp;G&amp;CInformations supplémentaires sur les 
fonds propres réglementaires&amp;RPage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9787-3312-4EC4-A87E-AC6CC2C72C41}">
  <sheetPr codeName="Sheet2">
    <pageSetUpPr fitToPage="1"/>
  </sheetPr>
  <dimension ref="A1:XFC119"/>
  <sheetViews>
    <sheetView topLeftCell="A21" zoomScale="115" zoomScaleNormal="115" zoomScalePageLayoutView="70" workbookViewId="0"/>
  </sheetViews>
  <sheetFormatPr defaultColWidth="0" defaultRowHeight="15" zeroHeight="1"/>
  <cols>
    <col min="1" max="1" width="1" style="1" customWidth="1"/>
    <col min="2" max="2" width="17.42578125" style="1" customWidth="1"/>
    <col min="3" max="3" width="87.42578125" style="1" customWidth="1"/>
    <col min="4" max="4" width="12.42578125" style="1" customWidth="1"/>
    <col min="5" max="5" width="11.42578125" style="1" customWidth="1"/>
    <col min="6" max="6" width="0.42578125" style="1" customWidth="1"/>
    <col min="7" max="16383" width="8.42578125" style="1" hidden="1"/>
    <col min="16384" max="16384" width="12.85546875" style="1" hidden="1" customWidth="1"/>
  </cols>
  <sheetData>
    <row r="1" spans="2:5" ht="6.6" customHeight="1">
      <c r="B1" s="25"/>
      <c r="C1" s="24"/>
      <c r="D1" s="24"/>
      <c r="E1" s="24"/>
    </row>
    <row r="2" spans="2:5" ht="15.75">
      <c r="B2" s="23" t="s">
        <v>33</v>
      </c>
      <c r="C2" s="22"/>
      <c r="D2" s="21"/>
      <c r="E2" s="21"/>
    </row>
    <row r="3" spans="2:5" s="2" customFormat="1" ht="12.75">
      <c r="B3" s="20" t="str">
        <f>Couverture!C18</f>
        <v>Pour la période close le 31 juillet 2023</v>
      </c>
      <c r="C3" s="20"/>
      <c r="D3" s="20"/>
      <c r="E3" s="20"/>
    </row>
    <row r="4" spans="2:5" s="2" customFormat="1" ht="7.5" customHeight="1"/>
    <row r="5" spans="2:5" s="2" customFormat="1" ht="15.75">
      <c r="B5" s="19" t="s">
        <v>32</v>
      </c>
      <c r="C5" s="18" t="s">
        <v>31</v>
      </c>
      <c r="D5" s="17" t="s">
        <v>695</v>
      </c>
      <c r="E5" s="16" t="s">
        <v>29</v>
      </c>
    </row>
    <row r="6" spans="2:5" s="2" customFormat="1" ht="12.75">
      <c r="B6" s="9" t="s">
        <v>1067</v>
      </c>
      <c r="C6" s="8" t="s">
        <v>696</v>
      </c>
      <c r="D6" s="7" t="s">
        <v>697</v>
      </c>
      <c r="E6" s="6" t="s">
        <v>1361</v>
      </c>
    </row>
    <row r="7" spans="2:5" s="2" customFormat="1" ht="12.75">
      <c r="B7" s="9" t="s">
        <v>1068</v>
      </c>
      <c r="C7" s="8" t="s">
        <v>46</v>
      </c>
      <c r="D7" s="7" t="s">
        <v>697</v>
      </c>
      <c r="E7" s="6">
        <v>5</v>
      </c>
    </row>
    <row r="8" spans="2:5" s="2" customFormat="1" ht="25.5">
      <c r="B8" s="9" t="s">
        <v>1345</v>
      </c>
      <c r="C8" s="8" t="s">
        <v>28</v>
      </c>
      <c r="D8" s="7" t="s">
        <v>697</v>
      </c>
      <c r="E8" s="6">
        <v>6</v>
      </c>
    </row>
    <row r="9" spans="2:5" s="2" customFormat="1" ht="25.5">
      <c r="B9" s="15" t="s">
        <v>1162</v>
      </c>
      <c r="C9" s="8"/>
      <c r="D9" s="7"/>
      <c r="E9" s="6"/>
    </row>
    <row r="10" spans="2:5" s="2" customFormat="1" ht="12.75">
      <c r="B10" s="9" t="s">
        <v>1243</v>
      </c>
      <c r="C10" s="8" t="s">
        <v>27</v>
      </c>
      <c r="D10" s="7" t="s">
        <v>697</v>
      </c>
      <c r="E10" s="6">
        <v>7</v>
      </c>
    </row>
    <row r="11" spans="2:5" s="2" customFormat="1" ht="12.75">
      <c r="B11" s="9" t="s">
        <v>1069</v>
      </c>
      <c r="C11" s="8" t="s">
        <v>698</v>
      </c>
      <c r="D11" s="7" t="s">
        <v>25</v>
      </c>
      <c r="E11" s="6" t="s">
        <v>1463</v>
      </c>
    </row>
    <row r="12" spans="2:5" s="2" customFormat="1" ht="12.75">
      <c r="B12" s="9" t="s">
        <v>1244</v>
      </c>
      <c r="C12" s="8" t="s">
        <v>24</v>
      </c>
      <c r="D12" s="7" t="s">
        <v>697</v>
      </c>
      <c r="E12" s="6" t="s">
        <v>1464</v>
      </c>
    </row>
    <row r="13" spans="2:5" s="2" customFormat="1" ht="25.5">
      <c r="B13" s="9" t="s">
        <v>23</v>
      </c>
      <c r="C13" s="8" t="s">
        <v>1077</v>
      </c>
      <c r="D13" s="7" t="s">
        <v>697</v>
      </c>
      <c r="E13" s="6" t="s">
        <v>1465</v>
      </c>
    </row>
    <row r="14" spans="2:5" s="2" customFormat="1" ht="25.5">
      <c r="B14" s="9" t="s">
        <v>22</v>
      </c>
      <c r="C14" s="8" t="s">
        <v>21</v>
      </c>
      <c r="D14" s="7" t="s">
        <v>697</v>
      </c>
      <c r="E14" s="6">
        <v>19</v>
      </c>
    </row>
    <row r="15" spans="2:5" s="2" customFormat="1" ht="12.75">
      <c r="B15" s="9" t="s">
        <v>1245</v>
      </c>
      <c r="C15" s="8" t="s">
        <v>20</v>
      </c>
      <c r="D15" s="7" t="s">
        <v>697</v>
      </c>
      <c r="E15" s="6" t="s">
        <v>1466</v>
      </c>
    </row>
    <row r="16" spans="2:5" s="2" customFormat="1" ht="12.75">
      <c r="B16" s="9" t="s">
        <v>1246</v>
      </c>
      <c r="C16" s="8" t="s">
        <v>19</v>
      </c>
      <c r="D16" s="7" t="s">
        <v>697</v>
      </c>
      <c r="E16" s="6" t="s">
        <v>1467</v>
      </c>
    </row>
    <row r="17" spans="2:5" s="2" customFormat="1" ht="12.75">
      <c r="B17" s="9" t="s">
        <v>1247</v>
      </c>
      <c r="C17" s="8" t="s">
        <v>1455</v>
      </c>
      <c r="D17" s="7" t="s">
        <v>697</v>
      </c>
      <c r="E17" s="6">
        <v>28</v>
      </c>
    </row>
    <row r="18" spans="2:5" s="2" customFormat="1" ht="12.75">
      <c r="B18" s="9" t="s">
        <v>1248</v>
      </c>
      <c r="C18" s="8" t="s">
        <v>18</v>
      </c>
      <c r="D18" s="7" t="s">
        <v>697</v>
      </c>
      <c r="E18" s="6" t="s">
        <v>1468</v>
      </c>
    </row>
    <row r="19" spans="2:5" s="2" customFormat="1" ht="12.75">
      <c r="B19" s="9" t="s">
        <v>1249</v>
      </c>
      <c r="C19" s="8" t="s">
        <v>17</v>
      </c>
      <c r="D19" s="7" t="s">
        <v>697</v>
      </c>
      <c r="E19" s="6">
        <v>31</v>
      </c>
    </row>
    <row r="20" spans="2:5" s="2" customFormat="1" ht="12.75">
      <c r="B20" s="9" t="s">
        <v>1250</v>
      </c>
      <c r="C20" s="8" t="s">
        <v>1273</v>
      </c>
      <c r="D20" s="7" t="s">
        <v>697</v>
      </c>
      <c r="E20" s="6">
        <v>32</v>
      </c>
    </row>
    <row r="21" spans="2:5" s="2" customFormat="1" ht="12.75">
      <c r="B21" s="9" t="s">
        <v>1251</v>
      </c>
      <c r="C21" s="8" t="s">
        <v>1078</v>
      </c>
      <c r="D21" s="7" t="s">
        <v>697</v>
      </c>
      <c r="E21" s="6">
        <v>33</v>
      </c>
    </row>
    <row r="22" spans="2:5" s="2" customFormat="1" ht="12.75">
      <c r="B22" s="9" t="s">
        <v>1252</v>
      </c>
      <c r="C22" s="8" t="s">
        <v>1079</v>
      </c>
      <c r="D22" s="7" t="s">
        <v>697</v>
      </c>
      <c r="E22" s="6">
        <v>34</v>
      </c>
    </row>
    <row r="23" spans="2:5" s="2" customFormat="1" ht="12.75">
      <c r="B23" s="9" t="s">
        <v>1253</v>
      </c>
      <c r="C23" s="8" t="s">
        <v>1087</v>
      </c>
      <c r="D23" s="7" t="s">
        <v>697</v>
      </c>
      <c r="E23" s="6">
        <v>35</v>
      </c>
    </row>
    <row r="24" spans="2:5" s="2" customFormat="1" ht="12.75">
      <c r="B24" s="9" t="s">
        <v>1254</v>
      </c>
      <c r="C24" s="8" t="s">
        <v>1080</v>
      </c>
      <c r="D24" s="7" t="s">
        <v>697</v>
      </c>
      <c r="E24" s="6" t="s">
        <v>1469</v>
      </c>
    </row>
    <row r="25" spans="2:5" s="2" customFormat="1" ht="12.75">
      <c r="B25" s="9" t="s">
        <v>1255</v>
      </c>
      <c r="C25" s="8" t="s">
        <v>1081</v>
      </c>
      <c r="D25" s="7" t="s">
        <v>697</v>
      </c>
      <c r="E25" s="6" t="s">
        <v>1362</v>
      </c>
    </row>
    <row r="26" spans="2:5" s="2" customFormat="1" ht="25.5">
      <c r="B26" s="9" t="s">
        <v>1256</v>
      </c>
      <c r="C26" s="8" t="s">
        <v>1127</v>
      </c>
      <c r="D26" s="7" t="s">
        <v>697</v>
      </c>
      <c r="E26" s="6" t="s">
        <v>1363</v>
      </c>
    </row>
    <row r="27" spans="2:5" s="2" customFormat="1" ht="25.5">
      <c r="B27" s="9" t="s">
        <v>1346</v>
      </c>
      <c r="C27" s="8" t="s">
        <v>1128</v>
      </c>
      <c r="D27" s="7" t="s">
        <v>697</v>
      </c>
      <c r="E27" s="6" t="s">
        <v>1364</v>
      </c>
    </row>
    <row r="28" spans="2:5" s="2" customFormat="1" ht="25.5">
      <c r="B28" s="9" t="s">
        <v>1367</v>
      </c>
      <c r="C28" s="8" t="s">
        <v>1129</v>
      </c>
      <c r="D28" s="7" t="s">
        <v>697</v>
      </c>
      <c r="E28" s="6" t="s">
        <v>1470</v>
      </c>
    </row>
    <row r="29" spans="2:5" s="2" customFormat="1" ht="25.5">
      <c r="B29" s="9" t="s">
        <v>1257</v>
      </c>
      <c r="C29" s="8" t="s">
        <v>1274</v>
      </c>
      <c r="D29" s="7" t="s">
        <v>697</v>
      </c>
      <c r="E29" s="6">
        <v>57</v>
      </c>
    </row>
    <row r="30" spans="2:5" s="2" customFormat="1" ht="12.75">
      <c r="B30" s="9" t="s">
        <v>1258</v>
      </c>
      <c r="C30" s="8" t="s">
        <v>1082</v>
      </c>
      <c r="D30" s="7" t="s">
        <v>697</v>
      </c>
      <c r="E30" s="6">
        <v>58</v>
      </c>
    </row>
    <row r="31" spans="2:5" s="2" customFormat="1" ht="12.75">
      <c r="B31" s="9" t="s">
        <v>1259</v>
      </c>
      <c r="C31" s="8" t="s">
        <v>1275</v>
      </c>
      <c r="D31" s="7" t="s">
        <v>697</v>
      </c>
      <c r="E31" s="6" t="s">
        <v>1471</v>
      </c>
    </row>
    <row r="32" spans="2:5" s="2" customFormat="1" ht="12.75">
      <c r="B32" s="9"/>
      <c r="C32" s="8"/>
      <c r="D32" s="7"/>
      <c r="E32" s="6"/>
    </row>
    <row r="33" spans="2:5" s="2" customFormat="1" ht="12.75">
      <c r="B33" s="9" t="s">
        <v>1456</v>
      </c>
      <c r="C33" s="8" t="s">
        <v>1276</v>
      </c>
      <c r="D33" s="7" t="s">
        <v>697</v>
      </c>
      <c r="E33" s="6">
        <v>61</v>
      </c>
    </row>
    <row r="34" spans="2:5" s="2" customFormat="1" ht="12.75">
      <c r="B34" s="9" t="s">
        <v>1457</v>
      </c>
      <c r="C34" s="8" t="s">
        <v>1088</v>
      </c>
      <c r="D34" s="7" t="s">
        <v>697</v>
      </c>
      <c r="E34" s="6">
        <v>62</v>
      </c>
    </row>
    <row r="35" spans="2:5" s="2" customFormat="1" ht="12.75">
      <c r="B35" s="9" t="s">
        <v>1458</v>
      </c>
      <c r="C35" s="8" t="s">
        <v>1277</v>
      </c>
      <c r="D35" s="7" t="s">
        <v>697</v>
      </c>
      <c r="E35" s="6" t="s">
        <v>611</v>
      </c>
    </row>
    <row r="36" spans="2:5" s="2" customFormat="1" ht="12.75">
      <c r="B36" s="9" t="s">
        <v>1264</v>
      </c>
      <c r="C36" s="8" t="s">
        <v>1278</v>
      </c>
      <c r="D36" s="7" t="s">
        <v>697</v>
      </c>
      <c r="E36" s="6" t="s">
        <v>1472</v>
      </c>
    </row>
    <row r="37" spans="2:5" s="2" customFormat="1" ht="12.75">
      <c r="B37" s="9" t="s">
        <v>1265</v>
      </c>
      <c r="C37" s="8" t="s">
        <v>1279</v>
      </c>
      <c r="D37" s="7" t="s">
        <v>697</v>
      </c>
      <c r="E37" s="6" t="s">
        <v>1473</v>
      </c>
    </row>
    <row r="38" spans="2:5" s="2" customFormat="1" ht="12.75">
      <c r="B38" s="9" t="s">
        <v>1260</v>
      </c>
      <c r="C38" s="8" t="s">
        <v>1280</v>
      </c>
      <c r="D38" s="7" t="s">
        <v>697</v>
      </c>
      <c r="E38" s="6">
        <v>70</v>
      </c>
    </row>
    <row r="39" spans="2:5" s="2" customFormat="1" ht="12.75">
      <c r="B39" s="9" t="s">
        <v>1261</v>
      </c>
      <c r="C39" s="8" t="s">
        <v>16</v>
      </c>
      <c r="D39" s="7" t="s">
        <v>697</v>
      </c>
      <c r="E39" s="6">
        <v>71</v>
      </c>
    </row>
    <row r="40" spans="2:5" s="2" customFormat="1" ht="12.75">
      <c r="B40" s="9" t="s">
        <v>1262</v>
      </c>
      <c r="C40" s="8" t="s">
        <v>1281</v>
      </c>
      <c r="D40" s="7" t="s">
        <v>697</v>
      </c>
      <c r="E40" s="6">
        <v>72</v>
      </c>
    </row>
    <row r="41" spans="2:5" s="2" customFormat="1" ht="12.75">
      <c r="B41" s="9" t="s">
        <v>1263</v>
      </c>
      <c r="C41" s="8" t="s">
        <v>15</v>
      </c>
      <c r="D41" s="7" t="s">
        <v>697</v>
      </c>
      <c r="E41" s="6">
        <v>73</v>
      </c>
    </row>
    <row r="42" spans="2:5" s="2" customFormat="1" ht="12.75">
      <c r="B42" s="9" t="s">
        <v>1266</v>
      </c>
      <c r="C42" s="8" t="s">
        <v>14</v>
      </c>
      <c r="D42" s="7" t="s">
        <v>697</v>
      </c>
      <c r="E42" s="6" t="s">
        <v>1365</v>
      </c>
    </row>
    <row r="43" spans="2:5" s="2" customFormat="1" ht="12.75">
      <c r="B43" s="9" t="s">
        <v>1267</v>
      </c>
      <c r="C43" s="8" t="s">
        <v>13</v>
      </c>
      <c r="D43" s="7" t="s">
        <v>697</v>
      </c>
      <c r="E43" s="6" t="s">
        <v>1366</v>
      </c>
    </row>
    <row r="44" spans="2:5" s="2" customFormat="1" ht="25.5">
      <c r="B44" s="9" t="s">
        <v>1268</v>
      </c>
      <c r="C44" s="8" t="s">
        <v>1347</v>
      </c>
      <c r="D44" s="7" t="s">
        <v>697</v>
      </c>
      <c r="E44" s="6" t="s">
        <v>1474</v>
      </c>
    </row>
    <row r="45" spans="2:5" s="2" customFormat="1" ht="25.5">
      <c r="B45" s="9" t="s">
        <v>1269</v>
      </c>
      <c r="C45" s="8" t="s">
        <v>1270</v>
      </c>
      <c r="D45" s="7" t="s">
        <v>697</v>
      </c>
      <c r="E45" s="6" t="s">
        <v>1475</v>
      </c>
    </row>
    <row r="46" spans="2:5" s="2" customFormat="1" ht="12.75">
      <c r="B46" s="1952" t="s">
        <v>1423</v>
      </c>
      <c r="C46" s="1952"/>
      <c r="D46" s="1952"/>
      <c r="E46" s="1952"/>
    </row>
    <row r="47" spans="2:5" s="2" customFormat="1" ht="24" customHeight="1">
      <c r="B47" s="1952" t="s">
        <v>1424</v>
      </c>
      <c r="C47" s="1952"/>
      <c r="D47" s="1952"/>
      <c r="E47" s="1952"/>
    </row>
    <row r="48" spans="2:5" s="2" customFormat="1" ht="5.0999999999999996" customHeight="1">
      <c r="B48" s="1850"/>
      <c r="C48" s="4"/>
      <c r="D48" s="14"/>
      <c r="E48" s="14"/>
    </row>
    <row r="49" spans="2:5" s="2" customFormat="1" ht="12.75">
      <c r="B49" s="13" t="s">
        <v>12</v>
      </c>
      <c r="C49" s="12"/>
      <c r="D49" s="11"/>
      <c r="E49" s="10"/>
    </row>
    <row r="50" spans="2:5" s="2" customFormat="1" ht="12.75">
      <c r="B50" s="9" t="s">
        <v>1076</v>
      </c>
      <c r="C50" s="8" t="s">
        <v>1083</v>
      </c>
      <c r="D50" s="7" t="s">
        <v>697</v>
      </c>
      <c r="E50" s="6">
        <v>82</v>
      </c>
    </row>
    <row r="51" spans="2:5" s="2" customFormat="1" ht="12.75">
      <c r="B51" s="9" t="s">
        <v>1075</v>
      </c>
      <c r="C51" s="8" t="s">
        <v>11</v>
      </c>
      <c r="D51" s="7" t="s">
        <v>697</v>
      </c>
      <c r="E51" s="6">
        <v>83</v>
      </c>
    </row>
    <row r="52" spans="2:5" s="2" customFormat="1" ht="12.75">
      <c r="B52" s="9" t="s">
        <v>1074</v>
      </c>
      <c r="C52" s="8" t="s">
        <v>1031</v>
      </c>
      <c r="D52" s="7" t="s">
        <v>697</v>
      </c>
      <c r="E52" s="6">
        <v>84</v>
      </c>
    </row>
    <row r="53" spans="2:5" s="2" customFormat="1" ht="12.75">
      <c r="B53" s="9" t="s">
        <v>1073</v>
      </c>
      <c r="C53" s="8" t="s">
        <v>699</v>
      </c>
      <c r="D53" s="7" t="s">
        <v>697</v>
      </c>
      <c r="E53" s="6">
        <v>85</v>
      </c>
    </row>
    <row r="54" spans="2:5" s="2" customFormat="1" ht="12.75">
      <c r="B54" s="9" t="s">
        <v>1072</v>
      </c>
      <c r="C54" s="8" t="s">
        <v>1084</v>
      </c>
      <c r="D54" s="7" t="s">
        <v>697</v>
      </c>
      <c r="E54" s="6">
        <v>86</v>
      </c>
    </row>
    <row r="55" spans="2:5" s="2" customFormat="1" ht="12.75">
      <c r="B55" s="9" t="s">
        <v>1071</v>
      </c>
      <c r="C55" s="8" t="s">
        <v>1085</v>
      </c>
      <c r="D55" s="7" t="s">
        <v>697</v>
      </c>
      <c r="E55" s="6">
        <v>87</v>
      </c>
    </row>
    <row r="56" spans="2:5" s="2" customFormat="1" ht="12.75">
      <c r="B56" s="9" t="s">
        <v>1348</v>
      </c>
      <c r="C56" s="8" t="s">
        <v>700</v>
      </c>
      <c r="D56" s="7" t="s">
        <v>697</v>
      </c>
      <c r="E56" s="6">
        <v>88</v>
      </c>
    </row>
    <row r="57" spans="2:5" s="2" customFormat="1" ht="25.5">
      <c r="B57" s="9" t="s">
        <v>1349</v>
      </c>
      <c r="C57" s="8" t="s">
        <v>1086</v>
      </c>
      <c r="D57" s="7" t="s">
        <v>697</v>
      </c>
      <c r="E57" s="6">
        <v>89</v>
      </c>
    </row>
    <row r="58" spans="2:5" s="2" customFormat="1" ht="12.75">
      <c r="B58" s="9" t="s">
        <v>1070</v>
      </c>
      <c r="C58" s="8" t="s">
        <v>8</v>
      </c>
      <c r="D58" s="7" t="s">
        <v>697</v>
      </c>
      <c r="E58" s="6">
        <v>90</v>
      </c>
    </row>
    <row r="59" spans="2:5" s="2" customFormat="1" ht="12.75">
      <c r="B59" s="9" t="s">
        <v>1350</v>
      </c>
      <c r="C59" s="8" t="s">
        <v>7</v>
      </c>
      <c r="D59" s="7" t="s">
        <v>697</v>
      </c>
      <c r="E59" s="6">
        <v>91</v>
      </c>
    </row>
    <row r="60" spans="2:5" s="2" customFormat="1" ht="12.75">
      <c r="B60" s="9" t="s">
        <v>34</v>
      </c>
      <c r="C60" s="8" t="s">
        <v>6</v>
      </c>
      <c r="D60" s="7" t="s">
        <v>697</v>
      </c>
      <c r="E60" s="6">
        <v>92</v>
      </c>
    </row>
    <row r="61" spans="2:5" s="2" customFormat="1" ht="3.2" customHeight="1">
      <c r="B61" s="5"/>
      <c r="C61" s="4"/>
      <c r="D61" s="4"/>
      <c r="E61" s="3"/>
    </row>
    <row r="62" spans="2:5" s="2" customFormat="1" ht="15" customHeight="1">
      <c r="B62" s="1952" t="s">
        <v>1271</v>
      </c>
      <c r="C62" s="1952"/>
      <c r="D62" s="1952"/>
      <c r="E62" s="1952"/>
    </row>
    <row r="63" spans="2:5" s="2" customFormat="1" ht="5.0999999999999996" customHeight="1"/>
    <row r="64" spans="2:5" s="2" customFormat="1" ht="12.75" hidden="1"/>
    <row r="65" s="2" customFormat="1" ht="12.75" hidden="1"/>
    <row r="66" s="2" customFormat="1" ht="12.75" hidden="1"/>
    <row r="67" s="2" customFormat="1" ht="12.75" hidden="1"/>
    <row r="68" s="2" customFormat="1" ht="12.75" hidden="1"/>
    <row r="69" s="2" customFormat="1" ht="12.75" hidden="1"/>
    <row r="70" s="2" customFormat="1" ht="12.75" hidden="1"/>
    <row r="71" s="2" customFormat="1" ht="12.75" hidden="1"/>
    <row r="72" s="2" customFormat="1" ht="12.75" hidden="1"/>
    <row r="73" s="2" customFormat="1" ht="12.75" hidden="1"/>
    <row r="74" s="2" customFormat="1" ht="12.75" hidden="1"/>
    <row r="75" s="2" customFormat="1" ht="12.75" hidden="1"/>
    <row r="76" s="2" customFormat="1" ht="12.75" hidden="1"/>
    <row r="77" s="2" customFormat="1" ht="12.75" hidden="1"/>
    <row r="78" s="2" customFormat="1" ht="12.75" hidden="1"/>
    <row r="79" s="2" customFormat="1" ht="12.75" hidden="1"/>
    <row r="80" s="2" customFormat="1" ht="12.75" hidden="1"/>
    <row r="81" s="2" customFormat="1" ht="12.75" hidden="1"/>
    <row r="82" s="2" customFormat="1" ht="12.75" hidden="1"/>
    <row r="83" s="2" customFormat="1" ht="12.75" hidden="1"/>
    <row r="84" s="2" customFormat="1" ht="12.75" hidden="1"/>
    <row r="85" s="2" customFormat="1" ht="12.75" hidden="1"/>
    <row r="86" s="2" customFormat="1" ht="12.75" hidden="1"/>
    <row r="87" s="2" customFormat="1" ht="12.75" hidden="1"/>
    <row r="88" s="2" customFormat="1" ht="12.75" hidden="1"/>
    <row r="89" s="2" customFormat="1" ht="12.75" hidden="1"/>
    <row r="90" s="2" customFormat="1" ht="12.75" hidden="1"/>
    <row r="91" s="2" customFormat="1" ht="12.75" hidden="1"/>
    <row r="92" s="2" customFormat="1" ht="12.75" hidden="1"/>
    <row r="93" s="2" customFormat="1" ht="12.75" hidden="1"/>
    <row r="94" s="2" customFormat="1" ht="12.75" hidden="1"/>
    <row r="95" s="2" customFormat="1" ht="12.75" hidden="1"/>
    <row r="96" s="2" customFormat="1" ht="12.75" hidden="1"/>
    <row r="97" s="2" customFormat="1" ht="12.75" hidden="1"/>
    <row r="98" s="2" customFormat="1" ht="12.75" hidden="1"/>
    <row r="99" s="2" customFormat="1" ht="12.75" hidden="1"/>
    <row r="100" s="2" customFormat="1" ht="12.75" hidden="1"/>
    <row r="101" s="2" customFormat="1" ht="12.75" hidden="1"/>
    <row r="102" s="2" customFormat="1" ht="12.75" hidden="1"/>
    <row r="103" s="2" customFormat="1" ht="12.75" hidden="1"/>
    <row r="104" s="2" customFormat="1" ht="12.75" hidden="1"/>
    <row r="105" s="2" customFormat="1" ht="12.75" hidden="1"/>
    <row r="106" s="2" customFormat="1" ht="12.75" hidden="1"/>
    <row r="107" s="2" customFormat="1" ht="12.75" hidden="1"/>
    <row r="108" s="2" customFormat="1" ht="12.75" hidden="1"/>
    <row r="109" s="2" customFormat="1" ht="12.75" hidden="1"/>
    <row r="110" s="2" customFormat="1" ht="12.75" hidden="1"/>
    <row r="111" s="2" customFormat="1" ht="12.75" hidden="1"/>
    <row r="112" s="2" customFormat="1" ht="12.75" hidden="1"/>
    <row r="113" s="2" customFormat="1" ht="12.75" hidden="1"/>
    <row r="114" s="1" customFormat="1" hidden="1"/>
    <row r="115" s="1" customFormat="1" hidden="1"/>
    <row r="116" s="1" customFormat="1" hidden="1"/>
    <row r="117" s="1" customFormat="1" hidden="1"/>
    <row r="118" s="1" customFormat="1" hidden="1"/>
    <row r="119" s="1" customFormat="1" hidden="1"/>
  </sheetData>
  <mergeCells count="3">
    <mergeCell ref="B62:E62"/>
    <mergeCell ref="B46:E46"/>
    <mergeCell ref="B47:E47"/>
  </mergeCells>
  <hyperlinks>
    <hyperlink ref="C13" location="'LI1'!A1" display="Différences entre les périmètres de consolidation comptable et réglementaire et mise en correspondance_x000d__x000a_ dans les états financiers" xr:uid="{00000000-0004-0000-0100-000000000000}"/>
    <hyperlink ref="C14" location="'LI2'!A1" display="Principales sources d’écarts entre les valeurs comptables et réglementaires des expositions_x000d__x000a_ dans les états financiers" xr:uid="{00000000-0004-0000-0100-000001000000}"/>
    <hyperlink ref="C19" location="'LR1'!A1" display="Comparaison sommaire des actifs comptables et de la mesure de l’exposition aux fins du ratio de levier" xr:uid="{00000000-0004-0000-0100-000002000000}"/>
    <hyperlink ref="C20" location="'LR2'!A1" display="Déclaration commune du ratio de levier" xr:uid="{00000000-0004-0000-0100-000003000000}"/>
    <hyperlink ref="C24" location="'CR4'!A1" display="Approche standard – exposition au risque de crédit et effets de l’atténuation du risque de crédit (ACR)" xr:uid="{00000000-0004-0000-0100-000004000000}"/>
    <hyperlink ref="C25" location="'CR5'!A1" display="Approche standard – exposition par catégorie d’actifs et par coefficient de pondération des risques" xr:uid="{00000000-0004-0000-0100-000005000000}"/>
    <hyperlink ref="C23" location="'CR3'!A1" display="Aperçu des techniques d’atténuation du risque de crédit" xr:uid="{00000000-0004-0000-0100-000006000000}"/>
    <hyperlink ref="C31" location="'CR10'!A1" display="Approche NI (financement spécialisé et actions soumis à la méthode simple de pondération des risques)" xr:uid="{00000000-0004-0000-0100-000007000000}"/>
    <hyperlink ref="C33" location="'CCR1'!A1" display="Analyse de l’exposition au risque de contrepartie par approche" xr:uid="{00000000-0004-0000-0100-000008000000}"/>
    <hyperlink ref="C34" location="'CCR2'!A1" display="Exigences de fonds propres en regard de l’ajustement de l’évaluation de crédit (AEC)" xr:uid="{00000000-0004-0000-0100-000009000000}"/>
    <hyperlink ref="C35" location="'CCR3'!A1" display="Approche standard – exposition au risque de contrepartie par portefeuille réglementaire et par pondération des risques" xr:uid="{00000000-0004-0000-0100-00000A000000}"/>
    <hyperlink ref="C37" location="'CCR4'!A1" display="Approche NI – Exposition au risque de contrepartie par portefeuille et par fourchette de probabilité de défaut (PD)" xr:uid="{00000000-0004-0000-0100-00000B000000}"/>
    <hyperlink ref="C38" location="'CCR5'!A1" display="Nature des sûretés pour l’exposition au risque de contrepartie" xr:uid="{00000000-0004-0000-0100-00000C000000}"/>
    <hyperlink ref="C39" location="'CCR6'!A1" display="Expositions sur dérivés de crédit" xr:uid="{00000000-0004-0000-0100-00000D000000}"/>
    <hyperlink ref="C40" location="'CCR7'!A1" display="États des flux d’actifs pondérés en fonction des risques pour les expositions au risque de contrepartie selon la méthode des modèles internes (MMI)" xr:uid="{00000000-0004-0000-0100-00000E000000}"/>
    <hyperlink ref="C41" location="'CCR8'!A1" display="Expositions sur les contreparties centrales" xr:uid="{00000000-0004-0000-0100-00000F000000}"/>
    <hyperlink ref="C42" location="'SEC1'!A1" display="Expositions de titrisation dans le portefeuille bancaire" xr:uid="{00000000-0004-0000-0100-000010000000}"/>
    <hyperlink ref="C43" location="'SEC2'!A1" display="Expositions de titrisation dans le portefeuille de négociation" xr:uid="{00000000-0004-0000-0100-000011000000}"/>
    <hyperlink ref="C44" location="'SEC3'!A1" display="Expositions de titrisation dans le portefeuille bancaire et exigences de fonds propres réglementaires associés –_x000d__x000a_ banque agissant comme émetteur ou mandataire" xr:uid="{00000000-0004-0000-0100-000012000000}"/>
    <hyperlink ref="C45" location="'SEC4'!A1" display="Expositions de titrisation dans le portefeuille bancaire et exigences de fonds propres réglementaires associés – banque agissant comme investisseur" xr:uid="{00000000-0004-0000-0100-000013000000}"/>
    <hyperlink ref="C27" location="'CR6 (Non-Retail)'!A1" display="Approche NI – exposition au risque de crédit lié aux prêts autres qu’aux particuliers par portefeuille et par fourchette de probabilité de défaut (PD)" xr:uid="{00000000-0004-0000-0100-000014000000}"/>
    <hyperlink ref="C26" location="'CR6 (Retail)'!A1" display="Approche NI – exposition au risque de crédit lié aux prêts aux particuliers par portefeuille et par fourchette de probabilité de défaut (PD)" xr:uid="{00000000-0004-0000-0100-000015000000}"/>
    <hyperlink ref="C22" location="'CR2'!A1" display="Variation des stocks de prêts et de titres de créance en souffrance" xr:uid="{00000000-0004-0000-0100-000016000000}"/>
    <hyperlink ref="C21" location="'CR1'!A1" display="Qualité de crédit des actifs" xr:uid="{00000000-0004-0000-0100-000017000000}"/>
    <hyperlink ref="C6" location="Overview!A1" display="Vue d’ensemble" xr:uid="{00000000-0004-0000-0100-000018000000}"/>
    <hyperlink ref="C12" location="'OV1'!A1" display="Aperçu des actifs pondérés en fonction des risques" xr:uid="{00000000-0004-0000-0100-000019000000}"/>
    <hyperlink ref="C11" location="Qualitative!A1" display="Sommaire des exigences qualitatives – troisième pilier (renvoi)" xr:uid="{00000000-0004-0000-0100-00001A000000}"/>
    <hyperlink ref="C7" location="Highlights!A1" display="Fonds propres réglementaires – Faits saillants" xr:uid="{00000000-0004-0000-0100-00001B000000}"/>
    <hyperlink ref="C50" location="Capital_Flow!Print_Area" display="État des flux liés aux fonds propres réglementaires " xr:uid="{00000000-0004-0000-0100-00001C000000}"/>
    <hyperlink ref="C51" location="RWA_Summary!Print_Area" display="Actifs pondérés en fonction des risques et ratios des fonds propres" xr:uid="{00000000-0004-0000-0100-00001D000000}"/>
    <hyperlink ref="C53" location="RWA_by_Business!Print_Area" display="Actifs pondérés en fonction des risques attribuables aux activités de la Banque" xr:uid="{00000000-0004-0000-0100-00001E000000}"/>
    <hyperlink ref="C8" location="EAD_RWA!Print_Area" display="Exposition en cas de défaut et actifs pondérés en fonction des risques pour les portefeuilles exposés au risque de crédit" xr:uid="{00000000-0004-0000-0100-00001F000000}"/>
    <hyperlink ref="C54" location="Geography!Print_Area" display="Exposition au risque de crédit par secteur géographique " xr:uid="{00000000-0004-0000-0100-000020000000}"/>
    <hyperlink ref="C55" location="Maturity!Print_Area" display="Exposition au risque de crédit par échéance selon l’approche NI avancée " xr:uid="{00000000-0004-0000-0100-000021000000}"/>
    <hyperlink ref="C56" location="AIRB_losses!Print_Area" display="Pertes de crédit selon l’approche NI avancée" xr:uid="{00000000-0004-0000-0100-000022000000}"/>
    <hyperlink ref="C57" location="Backtest!Print_Area" display="Paramètres de la perte estimée et paramètres de la perte réelle - portefeuilles de prêts aux particuliers et autres qu’aux particuliers soumis à l’approche NI avancée " xr:uid="{00000000-0004-0000-0100-000023000000}"/>
    <hyperlink ref="C58" location="Derivatives!Print_Area" display="Dérivés – risque de contrepartie  " xr:uid="{00000000-0004-0000-0100-000024000000}"/>
    <hyperlink ref="C59" location="Mkt_Risk!Print_Area" display="Total des actifs pondérés en fonction du risque de marché" xr:uid="{00000000-0004-0000-0100-000025000000}"/>
    <hyperlink ref="C60" location="Glossary!Print_Area" display="Glossaire " xr:uid="{00000000-0004-0000-0100-000026000000}"/>
    <hyperlink ref="C52" location="RWA_Flow!A1" display="Variation des actifs pondérés en fonction des risques par type de risque" xr:uid="{00000000-0004-0000-0100-000027000000}"/>
    <hyperlink ref="C29" location="'CR7'!Print_Area" display="Approche NI – Effet des dérivés de crédit utilisés comme techniques d’ARC sur les actifs pondérés en fonction des risques" xr:uid="{00000000-0004-0000-0100-000028000000}"/>
    <hyperlink ref="C30" location="'CR8'!Print_Area" display="États des flux d’actifs pondérés en fonction des risques pour les expositions au risque de crédit selon l’approche NI" xr:uid="{00000000-0004-0000-0100-000029000000}"/>
    <hyperlink ref="C10" location="'KM2'!A1" display="Indicateurs clés – exigences de TLAC (au niveau du groupe de résolution)" xr:uid="{00000000-0004-0000-0100-00002A000000}"/>
    <hyperlink ref="C15" location="'CC1'!A1" display="Composition des fonds propres réglementaires" xr:uid="{00000000-0004-0000-0100-00002B000000}"/>
    <hyperlink ref="C16" location="'CC2'!A1" display="Rapprochement des fonds propres réglementaires et du bilan" xr:uid="{00000000-0004-0000-0100-00002C000000}"/>
    <hyperlink ref="C17" location="TLAC1!A1" display="Composition de la TLAC pour les BISm (au niveau du groupe de résolution)" xr:uid="{00000000-0004-0000-0100-00002D000000}"/>
    <hyperlink ref="C18" location="TLAC3!A1" display="Entité de résolution – rang de créancier au niveau de l’entité juridique" xr:uid="{00000000-0004-0000-0100-00002E000000}"/>
    <hyperlink ref="D13" location="'LI1'!A1" display="Trimestrielle" xr:uid="{00000000-0004-0000-0100-00002F000000}"/>
    <hyperlink ref="E13" location="'LI1'!A1" display="15-16" xr:uid="{00000000-0004-0000-0100-000030000000}"/>
    <hyperlink ref="D14" location="'LI2'!A1" display="Trimestrielle" xr:uid="{00000000-0004-0000-0100-000031000000}"/>
    <hyperlink ref="E14" location="'LI2'!A1" display="'LI2'!A1" xr:uid="{00000000-0004-0000-0100-000032000000}"/>
    <hyperlink ref="D19" location="'LR1'!A1" display="Trimestrielle" xr:uid="{00000000-0004-0000-0100-000033000000}"/>
    <hyperlink ref="E19" location="'LR1'!A1" display="LR1 – Summary comparison of accounting assets vs leverage ratio exposure measure" xr:uid="{00000000-0004-0000-0100-000034000000}"/>
    <hyperlink ref="D20" location="'LR2'!A1" display="Trimestrielle" xr:uid="{00000000-0004-0000-0100-000035000000}"/>
    <hyperlink ref="E20" location="'LR2'!A1" display="LR2 – Leverage ratio common disclosure template" xr:uid="{00000000-0004-0000-0100-000036000000}"/>
    <hyperlink ref="D24" location="'CR4'!A1" display="Trimestrielle" xr:uid="{00000000-0004-0000-0100-000037000000}"/>
    <hyperlink ref="E24" location="'CR4'!A1" display="See January 2015 Revised Pillar 3 disclosure requirements CR4 – Standardised approach – credit risk exposure and credit risk mitigation (CRM) effects" xr:uid="{00000000-0004-0000-0100-000038000000}"/>
    <hyperlink ref="D25" location="'CR5'!A1" display="Trimestrielle" xr:uid="{00000000-0004-0000-0100-000039000000}"/>
    <hyperlink ref="D23" location="'CR3'!A1" display="Trimestrielle" xr:uid="{00000000-0004-0000-0100-00003B000000}"/>
    <hyperlink ref="E23" location="'CR3'!A1" display="'CR3'!A1" xr:uid="{00000000-0004-0000-0100-00003C000000}"/>
    <hyperlink ref="D31" location="'CR10'!A1" display="Trimestrielle" xr:uid="{00000000-0004-0000-0100-00003D000000}"/>
    <hyperlink ref="D33" location="'CCR1'!A1" display="Trimestrielle" xr:uid="{00000000-0004-0000-0100-00003F000000}"/>
    <hyperlink ref="E33" location="'CCR1'!A1" display="'CCR1'!A1" xr:uid="{00000000-0004-0000-0100-000040000000}"/>
    <hyperlink ref="D34" location="'CCR2'!A1" display="Trimestrielle" xr:uid="{00000000-0004-0000-0100-000041000000}"/>
    <hyperlink ref="E34" location="'CCR2'!A1" display="'CCR2'!A1" xr:uid="{00000000-0004-0000-0100-000042000000}"/>
    <hyperlink ref="D35" location="'CCR3'!A1" display="Trimestrielle" xr:uid="{00000000-0004-0000-0100-000043000000}"/>
    <hyperlink ref="E35" location="'CCR3'!A1" display="'CCR3'!A1" xr:uid="{00000000-0004-0000-0100-000044000000}"/>
    <hyperlink ref="D37" location="'CCR4'!A1" display="Trimestrielle" xr:uid="{00000000-0004-0000-0100-000045000000}"/>
    <hyperlink ref="E37" location="'CCR4'!A1" display="55-57" xr:uid="{00000000-0004-0000-0100-000046000000}"/>
    <hyperlink ref="D38" location="'CCR5'!A1" display="Trimestrielle" xr:uid="{00000000-0004-0000-0100-000047000000}"/>
    <hyperlink ref="E38" location="'CCR5'!A1" display="'CCR5'!A1" xr:uid="{00000000-0004-0000-0100-000048000000}"/>
    <hyperlink ref="D39" location="'CCR6'!A1" display="Trimestrielle" xr:uid="{00000000-0004-0000-0100-000049000000}"/>
    <hyperlink ref="E39" location="'CCR6'!A1" display="'CCR6'!A1" xr:uid="{00000000-0004-0000-0100-00004A000000}"/>
    <hyperlink ref="D40" location="'CCR7'!A1" display="Trimestrielle" xr:uid="{00000000-0004-0000-0100-00004B000000}"/>
    <hyperlink ref="E40" location="'CCR7'!A1" display="'CCR7'!A1" xr:uid="{00000000-0004-0000-0100-00004C000000}"/>
    <hyperlink ref="D41" location="'CCR8'!A1" display="Trimestrielle" xr:uid="{00000000-0004-0000-0100-00004D000000}"/>
    <hyperlink ref="E41" location="'CCR8'!A1" display="'CCR8'!A1" xr:uid="{00000000-0004-0000-0100-00004E000000}"/>
    <hyperlink ref="D42" location="'SEC1'!A1" display="Trimestrielle" xr:uid="{00000000-0004-0000-0100-00004F000000}"/>
    <hyperlink ref="E42" location="'SEC1'!A1" display="62-63" xr:uid="{00000000-0004-0000-0100-000050000000}"/>
    <hyperlink ref="D43" location="'SEC2'!A1" display="Trimestrielle" xr:uid="{00000000-0004-0000-0100-000051000000}"/>
    <hyperlink ref="E43" location="'SEC2'!A1" display="64-65" xr:uid="{00000000-0004-0000-0100-000052000000}"/>
    <hyperlink ref="D44" location="'SEC3'!A1" display="Trimestrielle" xr:uid="{00000000-0004-0000-0100-000053000000}"/>
    <hyperlink ref="E44" location="'SEC3'!A1" display="66-67" xr:uid="{00000000-0004-0000-0100-000054000000}"/>
    <hyperlink ref="D45" location="'SEC4'!A1" display="Trimestrielle" xr:uid="{00000000-0004-0000-0100-000055000000}"/>
    <hyperlink ref="E45" location="'SEC4'!A1" display="68-69" xr:uid="{00000000-0004-0000-0100-000056000000}"/>
    <hyperlink ref="D27" location="'CR6 (Non-Retail)'!A1" display="Trimestrielle" xr:uid="{00000000-0004-0000-0100-000057000000}"/>
    <hyperlink ref="D26" location="'CR6 (Retail)'!A1" display="Trimestrielle" xr:uid="{00000000-0004-0000-0100-000059000000}"/>
    <hyperlink ref="D22" location="'CR2'!A1" display="Trimestrielle" xr:uid="{00000000-0004-0000-0100-00005B000000}"/>
    <hyperlink ref="E22" location="'CR2'!A1" display="'CR2'!A1" xr:uid="{00000000-0004-0000-0100-00005C000000}"/>
    <hyperlink ref="D21" location="'CR1'!A1" display="Trimestrielle" xr:uid="{00000000-0004-0000-0100-00005D000000}"/>
    <hyperlink ref="E21" location="'CR1'!A1" display="'CR1'!A1" xr:uid="{00000000-0004-0000-0100-00005E000000}"/>
    <hyperlink ref="D6" location="Overview!A1" display="Trimestrielle" xr:uid="{00000000-0004-0000-0100-00005F000000}"/>
    <hyperlink ref="E6" location="Overview!A1" display="Overview" xr:uid="{00000000-0004-0000-0100-000060000000}"/>
    <hyperlink ref="D12" location="'OV1'!A1" display="Trimestrielle" xr:uid="{00000000-0004-0000-0100-000061000000}"/>
    <hyperlink ref="E12" location="'OV1'!A1" display="13-14" xr:uid="{00000000-0004-0000-0100-000062000000}"/>
    <hyperlink ref="D11" location="Qualitative!A1" display="Annuelle   " xr:uid="{00000000-0004-0000-0100-000063000000}"/>
    <hyperlink ref="E11" location="Qualitative!A1" display="7-12" xr:uid="{00000000-0004-0000-0100-000064000000}"/>
    <hyperlink ref="D7" location="Highlights!A1" display="Trimestrielle" xr:uid="{00000000-0004-0000-0100-000065000000}"/>
    <hyperlink ref="E7" location="Highlights!A1" display="Regulatory Capital - Highlights" xr:uid="{00000000-0004-0000-0100-000066000000}"/>
    <hyperlink ref="D50" location="Capital_Flow!Print_Area" display="Trimestrielle" xr:uid="{00000000-0004-0000-0100-000067000000}"/>
    <hyperlink ref="D51" location="RWA_Summary!Print_Area" display="Trimestrielle" xr:uid="{00000000-0004-0000-0100-000069000000}"/>
    <hyperlink ref="D53" location="RWA_by_Business!Print_Area" display="Trimestrielle" xr:uid="{00000000-0004-0000-0100-00006B000000}"/>
    <hyperlink ref="D8" location="EAD_RWA!Print_Area" display="Trimestrielle" xr:uid="{00000000-0004-0000-0100-00006D000000}"/>
    <hyperlink ref="E8" location="EAD_RWA!Print_Area" display="Exposure at Default and Risk-weighted Assets for Credit Risk Portfolios (old Page 11)" xr:uid="{00000000-0004-0000-0100-00006E000000}"/>
    <hyperlink ref="D54" location="Geography!Print_Area" display="Trimestrielle" xr:uid="{00000000-0004-0000-0100-00006F000000}"/>
    <hyperlink ref="D55" location="Maturity!Print_Area" display="Trimestrielle" xr:uid="{00000000-0004-0000-0100-000071000000}"/>
    <hyperlink ref="D56" location="AIRB_losses!Print_Area" display="Trimestrielle" xr:uid="{00000000-0004-0000-0100-000072000000}"/>
    <hyperlink ref="D57" location="Backtest!Print_Area" display="Trimestrielle" xr:uid="{00000000-0004-0000-0100-000073000000}"/>
    <hyperlink ref="D58" location="Derivatives!Print_Area" display="Trimestrielle" xr:uid="{00000000-0004-0000-0100-000074000000}"/>
    <hyperlink ref="D59" location="Mkt_Risk!Print_Area" display="Trimestrielle" xr:uid="{00000000-0004-0000-0100-000075000000}"/>
    <hyperlink ref="D60" location="Glossary!Print_Area" display="Trimestrielle" xr:uid="{00000000-0004-0000-0100-000076000000}"/>
    <hyperlink ref="D52" location="RWA_Flow!A1" display="Trimestrielle" xr:uid="{00000000-0004-0000-0100-000078000000}"/>
    <hyperlink ref="D29" location="'CR7'!Print_Area" display="Trimestrielle" xr:uid="{00000000-0004-0000-0100-00007A000000}"/>
    <hyperlink ref="D30" location="'CR8'!Print_Area" display="Trimestrielle" xr:uid="{00000000-0004-0000-0100-00007C000000}"/>
    <hyperlink ref="D10" location="'KM2'!A1" display="Trimestrielle" xr:uid="{00000000-0004-0000-0100-00007E000000}"/>
    <hyperlink ref="E10" location="'KM2'!A1" display="Key metrics – TLAC requirements (at resolution group level)" xr:uid="{00000000-0004-0000-0100-00007F000000}"/>
    <hyperlink ref="D15" location="'CC1'!A1" display="Trimestrielle" xr:uid="{00000000-0004-0000-0100-000080000000}"/>
    <hyperlink ref="E15" location="'CC1'!A1" display="18-21" xr:uid="{00000000-0004-0000-0100-000081000000}"/>
    <hyperlink ref="D16" location="'CC2'!A1" display="Trimestrielle" xr:uid="{00000000-0004-0000-0100-000082000000}"/>
    <hyperlink ref="E16" location="'CC2'!A1" display="22-25" xr:uid="{00000000-0004-0000-0100-000083000000}"/>
    <hyperlink ref="D17" location="TLAC1!A1" display="Trimestrielle" xr:uid="{00000000-0004-0000-0100-000084000000}"/>
    <hyperlink ref="E17" location="TLAC1!A1" display="TLAC composition for G-SIBs (at resolution group level)" xr:uid="{00000000-0004-0000-0100-000085000000}"/>
    <hyperlink ref="D18" location="TLAC3!A1" display="Trimestrielle" xr:uid="{00000000-0004-0000-0100-000086000000}"/>
    <hyperlink ref="E18" location="TLAC3!A1" display="27-28" xr:uid="{00000000-0004-0000-0100-000087000000}"/>
    <hyperlink ref="B13" location="'LI1'!A1" display="LI1" xr:uid="{00000000-0004-0000-0100-000088000000}"/>
    <hyperlink ref="B14" location="'LI2'!A1" display="LI2" xr:uid="{00000000-0004-0000-0100-000089000000}"/>
    <hyperlink ref="B19" location="'LR1'!A1" display="LR1" xr:uid="{00000000-0004-0000-0100-00008A000000}"/>
    <hyperlink ref="B20" location="'LR2'!A1" display="LR2" xr:uid="{00000000-0004-0000-0100-00008B000000}"/>
    <hyperlink ref="B24" location="'CR4'!A1" display="CR4" xr:uid="{00000000-0004-0000-0100-00008C000000}"/>
    <hyperlink ref="B25" location="'CR5'!A1" display="CR5" xr:uid="{00000000-0004-0000-0100-00008D000000}"/>
    <hyperlink ref="B23" location="'CR3'!A1" display="CR3" xr:uid="{00000000-0004-0000-0100-00008E000000}"/>
    <hyperlink ref="B31" location="'CR10'!A1" display="CR10" xr:uid="{00000000-0004-0000-0100-00008F000000}"/>
    <hyperlink ref="B33" location="'CCR1'!A1" display="CCR1" xr:uid="{00000000-0004-0000-0100-000090000000}"/>
    <hyperlink ref="B34" location="'CCR2'!A1" display="CCR2" xr:uid="{00000000-0004-0000-0100-000091000000}"/>
    <hyperlink ref="B35" location="'CCR3'!A1" display="CCR3" xr:uid="{00000000-0004-0000-0100-000092000000}"/>
    <hyperlink ref="B37" location="'CCR4'!A1" display="CCR4" xr:uid="{00000000-0004-0000-0100-000093000000}"/>
    <hyperlink ref="B38" location="'CCR5'!A1" display="CCR5" xr:uid="{00000000-0004-0000-0100-000094000000}"/>
    <hyperlink ref="B39" location="'CCR6'!A1" display="CCR6" xr:uid="{00000000-0004-0000-0100-000095000000}"/>
    <hyperlink ref="B40" location="'CCR7'!A1" display="CCR7" xr:uid="{00000000-0004-0000-0100-000096000000}"/>
    <hyperlink ref="B41" location="'CCR8'!A1" display="CCR8" xr:uid="{00000000-0004-0000-0100-000097000000}"/>
    <hyperlink ref="B42" location="'SEC1'!A1" display="SEC1" xr:uid="{00000000-0004-0000-0100-000098000000}"/>
    <hyperlink ref="B43" location="'SEC2'!A1" display="SEC2" xr:uid="{00000000-0004-0000-0100-000099000000}"/>
    <hyperlink ref="B44" location="'SEC3'!A1" display="SEC3" xr:uid="{00000000-0004-0000-0100-00009A000000}"/>
    <hyperlink ref="B45" location="'SEC4'!A1" display="SEC4" xr:uid="{00000000-0004-0000-0100-00009B000000}"/>
    <hyperlink ref="B27" location="'CR6 (Non-Retail)'!A1" display="CR6 (Non-Retail)" xr:uid="{00000000-0004-0000-0100-00009C000000}"/>
    <hyperlink ref="B26" location="'CR6 (Retail)'!A1" display="CR6 (Retail)" xr:uid="{00000000-0004-0000-0100-00009D000000}"/>
    <hyperlink ref="B22" location="'CR2'!A1" display="CR2" xr:uid="{00000000-0004-0000-0100-00009E000000}"/>
    <hyperlink ref="B21" location="'CR1'!A1" display="CR1" xr:uid="{00000000-0004-0000-0100-00009F000000}"/>
    <hyperlink ref="B6" location="Overview!A1" display="Overview" xr:uid="{00000000-0004-0000-0100-0000A0000000}"/>
    <hyperlink ref="B12" location="'OV1'!A1" display="OV1" xr:uid="{00000000-0004-0000-0100-0000A1000000}"/>
    <hyperlink ref="B11" location="Qualitative!A1" display="Qualitative" xr:uid="{00000000-0004-0000-0100-0000A2000000}"/>
    <hyperlink ref="B7" location="Highlights!A1" display="Highlights" xr:uid="{00000000-0004-0000-0100-0000A3000000}"/>
    <hyperlink ref="B50" location="Capital_Flow!Print_Area" display="Capital_Flow" xr:uid="{00000000-0004-0000-0100-0000A4000000}"/>
    <hyperlink ref="B51" location="RWA_Summary!Print_Area" display="RWA_Summary" xr:uid="{00000000-0004-0000-0100-0000A5000000}"/>
    <hyperlink ref="B53" location="RWA_by_Business!Print_Area" display="RWA_by_Business" xr:uid="{00000000-0004-0000-0100-0000A6000000}"/>
    <hyperlink ref="B8" location="EAD_RWA!Print_Area" display="EAD_RWA" xr:uid="{00000000-0004-0000-0100-0000A7000000}"/>
    <hyperlink ref="B54" location="Geography!Print_Area" display="Secteur géographique" xr:uid="{00000000-0004-0000-0100-0000A8000000}"/>
    <hyperlink ref="B55" location="Maturity!Print_Area" display="Maturity" xr:uid="{00000000-0004-0000-0100-0000A9000000}"/>
    <hyperlink ref="B56" location="AIRB_losses!Print_Area" display="AIRB_Losses" xr:uid="{00000000-0004-0000-0100-0000AA000000}"/>
    <hyperlink ref="B57" location="Backtest!Print_Area" display="BackTest" xr:uid="{00000000-0004-0000-0100-0000AB000000}"/>
    <hyperlink ref="B58" location="Derivatives!Print_Area" display="Derivatives" xr:uid="{00000000-0004-0000-0100-0000AC000000}"/>
    <hyperlink ref="B59" location="Mkt_Risk!Print_Area" display="Mkt_Risk" xr:uid="{00000000-0004-0000-0100-0000AD000000}"/>
    <hyperlink ref="B60" location="Glossary!Print_Area" display="Glossary" xr:uid="{00000000-0004-0000-0100-0000AE000000}"/>
    <hyperlink ref="B52" location="RWA_Flow!A1" display="RWA_Flow" xr:uid="{00000000-0004-0000-0100-0000AF000000}"/>
    <hyperlink ref="B29" location="'CR7'!Print_Area" display="CR7" xr:uid="{00000000-0004-0000-0100-0000B0000000}"/>
    <hyperlink ref="B30" location="'CR8'!Print_Area" display="CR8" xr:uid="{00000000-0004-0000-0100-0000B1000000}"/>
    <hyperlink ref="B10" location="'KM2'!A1" display="KM2" xr:uid="{00000000-0004-0000-0100-0000B2000000}"/>
    <hyperlink ref="B15" location="'CC1'!A1" display="CC1" xr:uid="{00000000-0004-0000-0100-0000B3000000}"/>
    <hyperlink ref="B16" location="'CC2'!A1" display="CC2" xr:uid="{00000000-0004-0000-0100-0000B4000000}"/>
    <hyperlink ref="B17" location="TLAC1!A1" display="TLAC1" xr:uid="{00000000-0004-0000-0100-0000B5000000}"/>
    <hyperlink ref="B18" location="TLAC3!A1" display="TLAC3" xr:uid="{00000000-0004-0000-0100-0000B6000000}"/>
    <hyperlink ref="B28" location="'CR6 (Non-Retail)'!A1" display="CR6 (Non-Retail)" xr:uid="{1F5B861B-2C8E-42C1-83C3-5F3344C752BD}"/>
    <hyperlink ref="C28" location="'CR6 (Non-Retail)'!A1" display="Approche NI – exposition au risque de crédit lié aux prêts autres qu’aux particuliers par portefeuille et par fourchette de probabilité de défaut (PD)" xr:uid="{CD998488-01CE-47DC-8890-747084369D8A}"/>
    <hyperlink ref="C36" location="'CCR4'!A1" display="Approche NI – Exposition au risque de contrepartie par portefeuille et par fourchette de probabilité de défaut (PD)" xr:uid="{393D9511-9195-4556-8BBA-0B24A96DD553}"/>
    <hyperlink ref="D36" location="'CCR4'!A1" display="Trimestrielle" xr:uid="{755BBFBD-D643-4509-9333-84364452F15A}"/>
    <hyperlink ref="E36" location="'CCR4'!A1" display="55-57" xr:uid="{B0DC35BF-DAC0-42EC-8610-12F107C865DD}"/>
    <hyperlink ref="B36" location="'CCR4'!A1" display="CCR4" xr:uid="{FD27E1A2-DB83-4DCE-889B-9E64E31D0404}"/>
    <hyperlink ref="E30" location="'CR8'!Print_Area" display="RWA flow statements of credit risk exposures under IRB" xr:uid="{00000000-0004-0000-0100-00007D000000}"/>
    <hyperlink ref="E29" location="'CR7'!Print_Area" display="IRB – effect on RWA of credit derivatives used as CRM techniques" xr:uid="{00000000-0004-0000-0100-00007B000000}"/>
    <hyperlink ref="E26" location="'CR6 (Retail)'!A1" display="36-41" xr:uid="{00000000-0004-0000-0100-00005A000000}"/>
    <hyperlink ref="E27" location="'CR6 (Non-Retail)'!A1" display="42-47" xr:uid="{00000000-0004-0000-0100-000058000000}"/>
    <hyperlink ref="E31" location="'CR10'!A1" display="50-51" xr:uid="{00000000-0004-0000-0100-00003E000000}"/>
    <hyperlink ref="E25" location="'CR5'!A1" display="'CR5'!A1" xr:uid="{00000000-0004-0000-0100-00003A000000}"/>
    <hyperlink ref="E58" location="RWA_Flow!A1" display="Movement of Risk-weighted Assets by Risk Type (All-in Basis) (old Page 8)" xr:uid="{00000000-0004-0000-0100-0000BB000000}"/>
    <hyperlink ref="E55" location="RWA_Flow!A1" display="Movement of Risk-weighted Assets by Risk Type (All-in Basis) (old Page 8)" xr:uid="{00000000-0004-0000-0100-0000BA000000}"/>
    <hyperlink ref="E57" location="Geography!Print_Area" display="Credit Risk Exposures by Geography (old Page 13)" xr:uid="{00000000-0004-0000-0100-0000B9000000}"/>
    <hyperlink ref="E59" location="RWA_by_Business!Print_Area" display="Risk-weighted Assets Arising from the Activities of the Bank's Businesses (old Page 10)" xr:uid="{00000000-0004-0000-0100-0000B8000000}"/>
    <hyperlink ref="E56" location="RWA_by_Business!Print_Area" display="Risk-weighted Assets Arising from the Activities of the Bank's Businesses (old Page 10)" xr:uid="{00000000-0004-0000-0100-0000B7000000}"/>
    <hyperlink ref="E52" location="RWA_Flow!A1" display="Movement of Risk-weighted Assets by Risk Type (All-in Basis) (old Page 8)" xr:uid="{00000000-0004-0000-0100-000079000000}"/>
    <hyperlink ref="E60" location="Glossary!Print_Area" display="Glossary (old Page 30)" xr:uid="{00000000-0004-0000-0100-000077000000}"/>
    <hyperlink ref="E54" location="Geography!Print_Area" display="Credit Risk Exposures by Geography (old Page 13)" xr:uid="{00000000-0004-0000-0100-000070000000}"/>
    <hyperlink ref="E53" location="RWA_by_Business!Print_Area" display="Risk-weighted Assets Arising from the Activities of the Bank's Businesses (old Page 10)" xr:uid="{00000000-0004-0000-0100-00006C000000}"/>
    <hyperlink ref="E51" location="RWA_Summary!Print_Area" display="Risk-weighted Assets and Capital Ratios (old Page 8)" xr:uid="{00000000-0004-0000-0100-00006A000000}"/>
    <hyperlink ref="E50" location="Capital_Flow!Print_Area" display="Flow Statement for Regulatory Capital  (old Page 7)" xr:uid="{00000000-0004-0000-0100-000068000000}"/>
    <hyperlink ref="B6:E6" location="'Vue d''ensemble'!A1" display="Vue d'ensemble" xr:uid="{3BC0C6B0-E79B-4464-853C-CE201F2F50E3}"/>
    <hyperlink ref="B7:E7" location="'Faits saillants'!A1" display="Faits saillants" xr:uid="{EEBA1ED7-D7C2-4506-965A-FDA54CAA5F5D}"/>
    <hyperlink ref="B8:E8" location="ECD_APR!A1" display="ECD_APR" xr:uid="{EE654632-13AE-4079-B73E-9B631E7FAFFE}"/>
    <hyperlink ref="B10:E10" location="'IC2'!A1" display="IC2" xr:uid="{A036EC62-9BAF-4748-A476-892CAE21E9C8}"/>
    <hyperlink ref="B11:E11" location="'Ex. qualitatives'!A1" display="Ex. qualitatives" xr:uid="{E89E42C7-A336-4810-92D4-6777D73B4DE1}"/>
    <hyperlink ref="B12:E12" location="'AP1'!A1" display="AP1" xr:uid="{91699EE7-3B7F-4B61-ADC1-0984659FC862}"/>
    <hyperlink ref="B13:E13" location="'LI1'!A1" display="LI1" xr:uid="{30E321EE-0F77-4E7D-BF01-D7E47A8A893B}"/>
    <hyperlink ref="B14:E14" location="'LI2'!A1" display="LI2" xr:uid="{8507DCD1-0061-4F81-840B-885811C25F97}"/>
    <hyperlink ref="B15:E15" location="'CFP1'!A1" display="CFP1" xr:uid="{F2CF6719-FE5D-4ADE-AE51-B88D4FEC117A}"/>
    <hyperlink ref="B16:E16" location="'CFP2'!A1" display="CFP2" xr:uid="{78FF58F0-FBFA-440B-A3C3-616DCA918C52}"/>
    <hyperlink ref="B17:E17" location="CTAP1!A1" display="CTAP1" xr:uid="{605DB614-4B6D-42C4-B61A-7572AF0977F8}"/>
    <hyperlink ref="B18:E18" location="CTAP3!A1" display="CTAP3" xr:uid="{55329B54-573D-48E5-84B4-7F38DBA86903}"/>
    <hyperlink ref="B19:E19" location="'RL1'!A1" display="RL1" xr:uid="{2F0BA7D5-E5B1-40B7-9C62-E30AA1299A98}"/>
    <hyperlink ref="B20:E20" location="'RL2'!A1" display="RL2" xr:uid="{E79D9EA6-ECC2-4C6B-B4D9-EA688FA98313}"/>
    <hyperlink ref="B21:E21" location="'RC1'!A1" display="RC1" xr:uid="{A532E808-799E-4E9F-B924-25F01B98ADE7}"/>
    <hyperlink ref="B22:E22" location="'RC2'!A1" display="RC2" xr:uid="{4B792BCC-BE45-4549-BA1D-A734EEEB7BAA}"/>
    <hyperlink ref="B23:E23" location="'RC3'!A1" display="RC3" xr:uid="{4BB96C92-3593-4116-A278-B0BE269E8DB6}"/>
    <hyperlink ref="B24:E24" location="'RC4'!A1" display="RC4" xr:uid="{70A94A1A-4139-4805-9D52-8DB0A849ABE3}"/>
    <hyperlink ref="B25:E25" location="'RC5'!A1" display="RC5" xr:uid="{73FCE2DB-BDB8-4E97-9227-127B386E3077}"/>
    <hyperlink ref="B26:E26" location="'RC6 (particuliers)'!A1" display="RC6 (particuliers)" xr:uid="{67474E63-10C5-436B-A3A7-E36FCD9F9A3F}"/>
    <hyperlink ref="B27:E27" location="'RC6 (autres-NIA)'!A1" display="RC6 (autres - NIA)" xr:uid="{833BA175-2C61-4945-84CE-31B1B9B82CDE}"/>
    <hyperlink ref="B28:E28" location="'RC6 (autres-NIF)'!A1" display="RC6 (autres - NIF)" xr:uid="{B590B9E6-872B-4975-A55E-05E3DF273F10}"/>
    <hyperlink ref="B29:E29" location="'RC7'!A1" display="RC7" xr:uid="{13D90B55-231D-40F8-AB82-3062724B91D2}"/>
    <hyperlink ref="B30:E30" location="'RC8'!A1" display="RC8" xr:uid="{846EDBC2-500F-422D-9F4D-379D24751977}"/>
    <hyperlink ref="B31:E31" location="'RC10'!A1" display="RC10" xr:uid="{489837E6-CA08-499B-8A20-CC552E3DA5B8}"/>
    <hyperlink ref="B33:E33" location="'RCC1'!A1" display="RCC1" xr:uid="{694E97D1-8B5E-4E5E-A96B-A5C2DB7D02C2}"/>
    <hyperlink ref="B34:E34" location="'RCC2'!A1" display="RCC2" xr:uid="{1F3D85DA-4603-45AE-9E55-D2DD3711EDA6}"/>
    <hyperlink ref="B35:E35" location="'RCC3'!A1" display="RCC3" xr:uid="{F08626F7-7C37-4C8A-BDB7-2B62A7790AC8}"/>
    <hyperlink ref="B36:E36" location="'RCC4 (NIA)'!A1" display="RCC4 (NIA)" xr:uid="{6E148382-E449-431B-988F-4E913BBFE7E3}"/>
    <hyperlink ref="B37:E37" location="'RCC4 (NIF)'!A1" display="RCC4 (NIF)" xr:uid="{518408E0-F150-4FAD-A415-8546F81B688C}"/>
    <hyperlink ref="B38:E38" location="'RCC5'!A1" display="RCC5" xr:uid="{9B81ED69-64A4-4564-8E41-76B6042F400F}"/>
    <hyperlink ref="B39:E39" location="'RCC6'!A1" display="RCC6" xr:uid="{7EFCFB29-EB56-432A-AB72-7BAF0B8E52CF}"/>
    <hyperlink ref="B40:E40" location="'RCC7'!A1" display="RCC7" xr:uid="{E6A42C2E-CE78-42D2-9C29-6EEBD9D70BBD}"/>
    <hyperlink ref="B41:E41" location="'RCC8'!A1" display="RCC8" xr:uid="{B77C4276-DB9C-4153-BEF8-03A6B05FF6D8}"/>
    <hyperlink ref="B42:E42" location="TITR1!A1" display="TITR1" xr:uid="{F39B3957-A3D2-4BE8-B3A4-B55738A725F4}"/>
    <hyperlink ref="B43:E43" location="TITR2!A1" display="TITR2" xr:uid="{4FA1EE9C-1F97-496C-A204-096A951485F6}"/>
    <hyperlink ref="B44:E44" location="TITR3!A1" display="TITR3" xr:uid="{0815D02A-C922-4E43-8D87-C8AFB2842410}"/>
    <hyperlink ref="B45:E45" location="TITR4!A1" display="TITR4" xr:uid="{85359DAD-CF20-40A0-A92C-4EDB923C9FAA}"/>
    <hyperlink ref="B50:E50" location="'Flux de FP'!A1" display="Flux de FP" xr:uid="{1CA7F0C4-931A-42E2-8D46-F387508FF3D9}"/>
    <hyperlink ref="B51:E51" location="APR_sommaire!A1" display="APR_sommaire" xr:uid="{FFD7EC12-125C-4164-880D-B0A16CB018C3}"/>
    <hyperlink ref="B52:E52" location="APR_flux!A1" display="APR_flux" xr:uid="{7EEC5553-78BB-44CA-9059-79DA34ACA2F4}"/>
    <hyperlink ref="B53:E53" location="'APR par secteurs'!A1" display="APR par secteurs" xr:uid="{4CEA9FF3-ECDD-4E50-9E55-14EE2D39683E}"/>
    <hyperlink ref="B54:E54" location="'Sec. géo.'!A1" display="Sec. géo." xr:uid="{6819BF34-81B5-477F-8E0B-81F58B0693BA}"/>
    <hyperlink ref="B55:E55" location="Échéances!A1" display="Échéances" xr:uid="{D91ACF75-09F4-4D40-AA6E-D94FE51584AD}"/>
    <hyperlink ref="B56:E56" location="NIA_pertes!A1" display="NIA_pertes" xr:uid="{3EB32989-A614-4567-A848-97DE92192DB8}"/>
    <hyperlink ref="B57:E57" location="Test!A1" display="Test" xr:uid="{A727E36A-DF7B-41DE-BE50-F3ECD041155A}"/>
    <hyperlink ref="B58:E58" location="Dérivés!A1" display="Dérivés" xr:uid="{E944B117-730B-4E75-8DF3-ADAFEF0A5F8A}"/>
    <hyperlink ref="B59:E59" location="Risque_marché!A1" display="Risque_marché" xr:uid="{8A86E5D1-52E0-4802-BBF0-CCA75C655A90}"/>
    <hyperlink ref="B60:E60" location="Glossaire!A1" display="Glossaire" xr:uid="{8C89BA7F-093D-4DC3-BE29-D651A7B4E6B0}"/>
  </hyperlinks>
  <pageMargins left="0.51181102362204722" right="0.51181102362204722" top="0.51181102362204722" bottom="0.51181102362204722" header="0.23622047244094491" footer="0.23622047244094491"/>
  <pageSetup scale="97" firstPageNumber="6" fitToHeight="0" orientation="landscape" r:id="rId1"/>
  <headerFooter>
    <oddFooter>&amp;L&amp;G&amp;CInformations supplémentaires sur les 
fonds propres réglementaires&amp;RPage &amp;P de &amp;N</oddFooter>
  </headerFooter>
  <rowBreaks count="1" manualBreakCount="1">
    <brk id="32" max="16383"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B497-2A15-4654-8AB2-7B1CF9FBABA7}">
  <sheetPr codeName="Sheet19">
    <tabColor theme="5"/>
    <pageSetUpPr fitToPage="1"/>
  </sheetPr>
  <dimension ref="A1:I126"/>
  <sheetViews>
    <sheetView zoomScale="115" zoomScaleNormal="115" workbookViewId="0"/>
  </sheetViews>
  <sheetFormatPr defaultColWidth="0" defaultRowHeight="15" zeroHeight="1"/>
  <cols>
    <col min="1" max="1" width="1.42578125" style="1" customWidth="1"/>
    <col min="2" max="2" width="8.42578125" customWidth="1"/>
    <col min="3" max="3" width="24.42578125" bestFit="1" customWidth="1"/>
    <col min="4" max="4" width="12.42578125" customWidth="1"/>
    <col min="5" max="5" width="13.42578125" customWidth="1"/>
    <col min="6" max="6" width="15" customWidth="1"/>
    <col min="7" max="8" width="15.42578125" customWidth="1"/>
    <col min="9" max="9" width="1.42578125" customWidth="1"/>
    <col min="10" max="16384" width="8.42578125" hidden="1"/>
  </cols>
  <sheetData>
    <row r="1" spans="2:8" s="1" customFormat="1" ht="12.2" customHeight="1">
      <c r="B1" s="100" t="s">
        <v>5</v>
      </c>
    </row>
    <row r="2" spans="2:8" s="31" customFormat="1" ht="20.100000000000001" customHeight="1">
      <c r="B2" s="298" t="s">
        <v>1200</v>
      </c>
      <c r="C2" s="297"/>
      <c r="D2" s="297"/>
      <c r="E2" s="297"/>
      <c r="F2" s="297"/>
      <c r="G2" s="297"/>
      <c r="H2" s="296"/>
    </row>
    <row r="3" spans="2:8" s="1" customFormat="1">
      <c r="B3" s="2112" t="s">
        <v>701</v>
      </c>
      <c r="C3" s="2113"/>
      <c r="D3" s="680" t="s">
        <v>77</v>
      </c>
      <c r="E3" s="1844" t="s">
        <v>358</v>
      </c>
      <c r="F3" s="680" t="s">
        <v>149</v>
      </c>
      <c r="G3" s="680" t="s">
        <v>177</v>
      </c>
      <c r="H3" s="679" t="s">
        <v>175</v>
      </c>
    </row>
    <row r="4" spans="2:8" s="2" customFormat="1" ht="70.5" customHeight="1">
      <c r="B4" s="2114"/>
      <c r="C4" s="2115"/>
      <c r="D4" s="678" t="s">
        <v>752</v>
      </c>
      <c r="E4" s="678" t="s">
        <v>753</v>
      </c>
      <c r="F4" s="678" t="s">
        <v>1403</v>
      </c>
      <c r="G4" s="678" t="s">
        <v>754</v>
      </c>
      <c r="H4" s="677" t="s">
        <v>357</v>
      </c>
    </row>
    <row r="5" spans="2:8" s="2" customFormat="1" ht="15" customHeight="1">
      <c r="B5" s="2116" t="str">
        <f>CurrQtr</f>
        <v>T3 2023 
Bâle III révisé</v>
      </c>
      <c r="C5" s="2117"/>
      <c r="D5" s="676"/>
      <c r="E5" s="676"/>
      <c r="F5" s="676"/>
      <c r="G5" s="676"/>
      <c r="H5" s="675"/>
    </row>
    <row r="6" spans="2:8" s="2" customFormat="1">
      <c r="B6" s="661">
        <v>1</v>
      </c>
      <c r="C6" s="584" t="s">
        <v>744</v>
      </c>
      <c r="D6" s="662">
        <v>346119</v>
      </c>
      <c r="E6" s="662">
        <v>499739</v>
      </c>
      <c r="F6" s="662">
        <v>397421</v>
      </c>
      <c r="G6" s="662">
        <v>102318</v>
      </c>
      <c r="H6" s="592">
        <v>0</v>
      </c>
    </row>
    <row r="7" spans="2:8" s="2" customFormat="1" ht="12.75">
      <c r="B7" s="674">
        <v>2</v>
      </c>
      <c r="C7" s="673" t="s">
        <v>323</v>
      </c>
      <c r="D7" s="672">
        <v>72332</v>
      </c>
      <c r="E7" s="672">
        <v>36066</v>
      </c>
      <c r="F7" s="672">
        <v>0</v>
      </c>
      <c r="G7" s="672">
        <v>36066</v>
      </c>
      <c r="H7" s="671">
        <v>0</v>
      </c>
    </row>
    <row r="8" spans="2:8" s="656" customFormat="1" ht="24.6" customHeight="1">
      <c r="B8" s="660">
        <v>3</v>
      </c>
      <c r="C8" s="659" t="s">
        <v>58</v>
      </c>
      <c r="D8" s="658">
        <v>418451</v>
      </c>
      <c r="E8" s="658">
        <v>535805</v>
      </c>
      <c r="F8" s="658">
        <v>397421</v>
      </c>
      <c r="G8" s="658">
        <v>138384</v>
      </c>
      <c r="H8" s="657">
        <v>0</v>
      </c>
    </row>
    <row r="9" spans="2:8" s="2" customFormat="1" ht="17.850000000000001" customHeight="1">
      <c r="B9" s="670">
        <v>4</v>
      </c>
      <c r="C9" s="596" t="s">
        <v>973</v>
      </c>
      <c r="D9" s="669">
        <v>2325</v>
      </c>
      <c r="E9" s="669">
        <v>1449</v>
      </c>
      <c r="F9" s="669">
        <v>1156</v>
      </c>
      <c r="G9" s="669">
        <v>293</v>
      </c>
      <c r="H9" s="668">
        <v>0</v>
      </c>
    </row>
    <row r="10" spans="2:8" s="2" customFormat="1" ht="12.2" customHeight="1">
      <c r="B10" s="667"/>
      <c r="D10" s="666"/>
      <c r="E10" s="666"/>
      <c r="F10" s="666"/>
      <c r="G10" s="666"/>
      <c r="H10" s="665"/>
    </row>
    <row r="11" spans="2:8" s="2" customFormat="1" ht="15" customHeight="1">
      <c r="B11" s="2118" t="str">
        <f>LastQtr</f>
        <v>T2 2023 _x000D_
Bâle III révisé</v>
      </c>
      <c r="C11" s="2119"/>
      <c r="D11" s="664"/>
      <c r="E11" s="664"/>
      <c r="F11" s="664"/>
      <c r="G11" s="664"/>
      <c r="H11" s="663"/>
    </row>
    <row r="12" spans="2:8" s="2" customFormat="1">
      <c r="B12" s="661">
        <v>1</v>
      </c>
      <c r="C12" s="584" t="s">
        <v>744</v>
      </c>
      <c r="D12" s="662">
        <v>326672</v>
      </c>
      <c r="E12" s="662">
        <v>511187</v>
      </c>
      <c r="F12" s="662">
        <v>404050</v>
      </c>
      <c r="G12" s="662">
        <v>107137</v>
      </c>
      <c r="H12" s="592">
        <v>0</v>
      </c>
    </row>
    <row r="13" spans="2:8" s="2" customFormat="1" ht="12.75">
      <c r="B13" s="661">
        <v>2</v>
      </c>
      <c r="C13" s="584" t="s">
        <v>323</v>
      </c>
      <c r="D13" s="593">
        <v>82745</v>
      </c>
      <c r="E13" s="593">
        <v>31289</v>
      </c>
      <c r="F13" s="593">
        <v>0</v>
      </c>
      <c r="G13" s="593">
        <v>31289</v>
      </c>
      <c r="H13" s="592">
        <v>0</v>
      </c>
    </row>
    <row r="14" spans="2:8" s="656" customFormat="1" ht="24.6" customHeight="1">
      <c r="B14" s="660">
        <v>3</v>
      </c>
      <c r="C14" s="659" t="s">
        <v>58</v>
      </c>
      <c r="D14" s="658">
        <v>409417</v>
      </c>
      <c r="E14" s="658">
        <v>542476</v>
      </c>
      <c r="F14" s="658">
        <v>404050</v>
      </c>
      <c r="G14" s="658">
        <v>138426</v>
      </c>
      <c r="H14" s="657">
        <v>0</v>
      </c>
    </row>
    <row r="15" spans="2:8" s="2" customFormat="1" ht="17.850000000000001" customHeight="1">
      <c r="B15" s="661">
        <v>4</v>
      </c>
      <c r="C15" s="596" t="s">
        <v>973</v>
      </c>
      <c r="D15" s="593">
        <v>2356</v>
      </c>
      <c r="E15" s="593">
        <v>1380</v>
      </c>
      <c r="F15" s="593">
        <v>1094</v>
      </c>
      <c r="G15" s="593">
        <v>286</v>
      </c>
      <c r="H15" s="592">
        <v>0</v>
      </c>
    </row>
    <row r="16" spans="2:8" s="2" customFormat="1" ht="12.2" customHeight="1">
      <c r="B16" s="667"/>
      <c r="D16" s="666"/>
      <c r="E16" s="666"/>
      <c r="F16" s="666"/>
      <c r="G16" s="666"/>
      <c r="H16" s="665"/>
    </row>
    <row r="17" spans="2:8" s="2" customFormat="1" ht="15" customHeight="1">
      <c r="B17" s="2118" t="str">
        <f>Last2Qtr</f>
        <v>T1 2023 _x000D_
Bâle III</v>
      </c>
      <c r="C17" s="2119"/>
      <c r="D17" s="664"/>
      <c r="E17" s="664"/>
      <c r="F17" s="664"/>
      <c r="G17" s="664"/>
      <c r="H17" s="663"/>
    </row>
    <row r="18" spans="2:8" s="2" customFormat="1">
      <c r="B18" s="661">
        <v>1</v>
      </c>
      <c r="C18" s="584" t="s">
        <v>744</v>
      </c>
      <c r="D18" s="662">
        <v>312733</v>
      </c>
      <c r="E18" s="662">
        <v>531661</v>
      </c>
      <c r="F18" s="662">
        <v>445694</v>
      </c>
      <c r="G18" s="662">
        <v>85967</v>
      </c>
      <c r="H18" s="592">
        <v>0</v>
      </c>
    </row>
    <row r="19" spans="2:8" s="2" customFormat="1" ht="12.75">
      <c r="B19" s="661">
        <v>2</v>
      </c>
      <c r="C19" s="584" t="s">
        <v>323</v>
      </c>
      <c r="D19" s="593">
        <v>81304</v>
      </c>
      <c r="E19" s="593">
        <v>27748</v>
      </c>
      <c r="F19" s="593">
        <v>0</v>
      </c>
      <c r="G19" s="593">
        <v>27748</v>
      </c>
      <c r="H19" s="592">
        <v>0</v>
      </c>
    </row>
    <row r="20" spans="2:8" s="656" customFormat="1" ht="24.6" customHeight="1">
      <c r="B20" s="660">
        <v>3</v>
      </c>
      <c r="C20" s="659" t="s">
        <v>58</v>
      </c>
      <c r="D20" s="658">
        <v>394037</v>
      </c>
      <c r="E20" s="658">
        <v>559409</v>
      </c>
      <c r="F20" s="658">
        <v>445694</v>
      </c>
      <c r="G20" s="658">
        <v>113715</v>
      </c>
      <c r="H20" s="657">
        <v>0</v>
      </c>
    </row>
    <row r="21" spans="2:8" s="2" customFormat="1" ht="17.850000000000001" customHeight="1">
      <c r="B21" s="661">
        <v>4</v>
      </c>
      <c r="C21" s="596" t="s">
        <v>973</v>
      </c>
      <c r="D21" s="593">
        <v>1939</v>
      </c>
      <c r="E21" s="593">
        <v>1665</v>
      </c>
      <c r="F21" s="593">
        <v>1365</v>
      </c>
      <c r="G21" s="593">
        <v>300</v>
      </c>
      <c r="H21" s="592">
        <v>0</v>
      </c>
    </row>
    <row r="22" spans="2:8" s="2" customFormat="1" ht="12.2" customHeight="1">
      <c r="B22" s="667"/>
      <c r="D22" s="666"/>
      <c r="E22" s="666"/>
      <c r="F22" s="666"/>
      <c r="G22" s="666"/>
      <c r="H22" s="665"/>
    </row>
    <row r="23" spans="2:8" s="2" customFormat="1" ht="15" customHeight="1">
      <c r="B23" s="2118" t="str">
        <f>Last3Qtr</f>
        <v>T4 2022 _x000D_
Bâle III</v>
      </c>
      <c r="C23" s="2119"/>
      <c r="D23" s="664"/>
      <c r="E23" s="664"/>
      <c r="F23" s="664"/>
      <c r="G23" s="664"/>
      <c r="H23" s="663"/>
    </row>
    <row r="24" spans="2:8" s="2" customFormat="1">
      <c r="B24" s="661">
        <v>1</v>
      </c>
      <c r="C24" s="584" t="s">
        <v>744</v>
      </c>
      <c r="D24" s="662">
        <v>293446</v>
      </c>
      <c r="E24" s="662">
        <v>523710</v>
      </c>
      <c r="F24" s="662">
        <v>436346</v>
      </c>
      <c r="G24" s="662">
        <v>87364</v>
      </c>
      <c r="H24" s="592">
        <v>0</v>
      </c>
    </row>
    <row r="25" spans="2:8" s="2" customFormat="1" ht="12.75">
      <c r="B25" s="661">
        <v>2</v>
      </c>
      <c r="C25" s="584" t="s">
        <v>323</v>
      </c>
      <c r="D25" s="593">
        <v>80361</v>
      </c>
      <c r="E25" s="593">
        <v>28142</v>
      </c>
      <c r="F25" s="593">
        <v>0</v>
      </c>
      <c r="G25" s="593">
        <v>28142</v>
      </c>
      <c r="H25" s="592">
        <v>0</v>
      </c>
    </row>
    <row r="26" spans="2:8" s="656" customFormat="1" ht="24.6" customHeight="1">
      <c r="B26" s="660">
        <v>3</v>
      </c>
      <c r="C26" s="659" t="s">
        <v>58</v>
      </c>
      <c r="D26" s="658">
        <v>373807</v>
      </c>
      <c r="E26" s="658">
        <v>551852</v>
      </c>
      <c r="F26" s="658">
        <v>436346</v>
      </c>
      <c r="G26" s="658">
        <v>115506</v>
      </c>
      <c r="H26" s="657">
        <v>0</v>
      </c>
    </row>
    <row r="27" spans="2:8" s="2" customFormat="1" ht="17.850000000000001" customHeight="1">
      <c r="B27" s="655">
        <v>4</v>
      </c>
      <c r="C27" s="596" t="s">
        <v>973</v>
      </c>
      <c r="D27" s="653">
        <v>1738</v>
      </c>
      <c r="E27" s="653">
        <v>1456</v>
      </c>
      <c r="F27" s="653">
        <v>1174</v>
      </c>
      <c r="G27" s="653">
        <v>282</v>
      </c>
      <c r="H27" s="652">
        <v>0</v>
      </c>
    </row>
    <row r="28" spans="2:8" s="2" customFormat="1" ht="12.75">
      <c r="B28" s="2111" t="s">
        <v>1404</v>
      </c>
      <c r="C28" s="2111"/>
      <c r="D28" s="2111"/>
      <c r="E28" s="2111"/>
      <c r="F28" s="2111"/>
      <c r="G28" s="2111"/>
      <c r="H28" s="2111"/>
    </row>
    <row r="29" spans="2:8" s="2" customFormat="1" ht="26.45" customHeight="1">
      <c r="B29" s="2111" t="s">
        <v>974</v>
      </c>
      <c r="C29" s="2111"/>
      <c r="D29" s="2111"/>
      <c r="E29" s="2111"/>
      <c r="F29" s="2111"/>
      <c r="G29" s="2111"/>
      <c r="H29" s="2111"/>
    </row>
    <row r="30" spans="2:8" s="2" customFormat="1" ht="24.75" customHeight="1">
      <c r="B30" s="2111" t="s">
        <v>755</v>
      </c>
      <c r="C30" s="2111"/>
      <c r="D30" s="2111"/>
      <c r="E30" s="2111"/>
      <c r="F30" s="2111"/>
      <c r="G30" s="2111"/>
      <c r="H30" s="2111"/>
    </row>
    <row r="31" spans="2:8" s="2" customFormat="1" ht="12.6" customHeight="1">
      <c r="B31" s="268" t="s">
        <v>756</v>
      </c>
    </row>
    <row r="32" spans="2:8" s="2" customFormat="1" ht="12.2" customHeight="1">
      <c r="B32" s="268" t="s">
        <v>975</v>
      </c>
    </row>
    <row r="33" s="2" customFormat="1" ht="12.75" hidden="1"/>
    <row r="34" s="2" customFormat="1" ht="12.75" hidden="1"/>
    <row r="35" s="2" customFormat="1" ht="12.75" hidden="1"/>
    <row r="36" s="2" customFormat="1" ht="12.75" hidden="1"/>
    <row r="37" s="2" customFormat="1" ht="12.75" hidden="1"/>
    <row r="38" s="2" customFormat="1" ht="12.75" hidden="1"/>
    <row r="39" s="2" customFormat="1" ht="12.75" hidden="1"/>
    <row r="40" s="2" customFormat="1" ht="12.75" hidden="1"/>
    <row r="41" s="2" customFormat="1" ht="12.75" hidden="1"/>
    <row r="42" s="2" customFormat="1" ht="12.75" hidden="1"/>
    <row r="43" s="2" customFormat="1" ht="12.75" hidden="1"/>
    <row r="44" s="2" customFormat="1" ht="12.75" hidden="1"/>
    <row r="45" s="2" customFormat="1" ht="12.75" hidden="1"/>
    <row r="46" s="2" customFormat="1" ht="12.75" hidden="1"/>
    <row r="47" s="2" customFormat="1" ht="12.75" hidden="1"/>
    <row r="48" s="2" customFormat="1" ht="12.75" hidden="1"/>
    <row r="49" s="2" customFormat="1" ht="12.75" hidden="1"/>
    <row r="50" s="2" customFormat="1" ht="12.75" hidden="1"/>
    <row r="51" s="2" customFormat="1" ht="12.75" hidden="1"/>
    <row r="52" s="2" customFormat="1" ht="12.75" hidden="1"/>
    <row r="53" s="2" customFormat="1" ht="12.75" hidden="1"/>
    <row r="54" s="2" customFormat="1" ht="12.75" hidden="1"/>
    <row r="55" s="2" customFormat="1" ht="12.75" hidden="1"/>
    <row r="56" s="2" customFormat="1" ht="12.75" hidden="1"/>
    <row r="57" s="2" customFormat="1" ht="12.75" hidden="1"/>
    <row r="58" s="2" customFormat="1" ht="12.75" hidden="1"/>
    <row r="59" s="2" customFormat="1" ht="12.75" hidden="1"/>
    <row r="60" s="2" customFormat="1" ht="12.75" hidden="1"/>
    <row r="61" s="2" customFormat="1" ht="12.75" hidden="1"/>
    <row r="62" s="2" customFormat="1" ht="12.75" hidden="1"/>
    <row r="63" s="2" customFormat="1" ht="12.75" hidden="1"/>
    <row r="64" s="2" customFormat="1" ht="12.75" hidden="1"/>
    <row r="65" s="2" customFormat="1" ht="12.75" hidden="1"/>
    <row r="66" s="2" customFormat="1" ht="12.75" hidden="1"/>
    <row r="67" s="2" customFormat="1" ht="12.75" hidden="1"/>
    <row r="68" s="2" customFormat="1" ht="12.75" hidden="1"/>
    <row r="69" s="2" customFormat="1" ht="12.75" hidden="1"/>
    <row r="70" s="2" customFormat="1" ht="12.75" hidden="1"/>
    <row r="71" s="2" customFormat="1" ht="12.75" hidden="1"/>
    <row r="72" s="2" customFormat="1" ht="12.75" hidden="1"/>
    <row r="73" s="2" customFormat="1" ht="12.75" hidden="1"/>
    <row r="74" s="2" customFormat="1" ht="12.75" hidden="1"/>
    <row r="75" s="2" customFormat="1" ht="12.75" hidden="1"/>
    <row r="76" s="2" customFormat="1" ht="12.75" hidden="1"/>
    <row r="77" s="2" customFormat="1" ht="12.75" hidden="1"/>
    <row r="78" s="2" customFormat="1" ht="12.75" hidden="1"/>
    <row r="79" s="2" customFormat="1" ht="12.75" hidden="1"/>
    <row r="80" s="2" customFormat="1" ht="12.75" hidden="1"/>
    <row r="81" s="2" customFormat="1" ht="12.75" hidden="1"/>
    <row r="82" s="2" customFormat="1" ht="12.75" hidden="1"/>
    <row r="83" s="2" customFormat="1" ht="12.75" hidden="1"/>
    <row r="84" s="2" customFormat="1" ht="12.75" hidden="1"/>
    <row r="85" s="2" customFormat="1" ht="12.75" hidden="1"/>
    <row r="86" s="2" customFormat="1" ht="12.75" hidden="1"/>
    <row r="87" s="2" customFormat="1" ht="12.75" hidden="1"/>
    <row r="88" s="2" customFormat="1" ht="12.75" hidden="1"/>
    <row r="89" s="2" customFormat="1" ht="12.75" hidden="1"/>
    <row r="90" s="2" customFormat="1" ht="12.75" hidden="1"/>
    <row r="91" s="2" customFormat="1" ht="12.75" hidden="1"/>
    <row r="92" s="2" customFormat="1" ht="12.75" hidden="1"/>
    <row r="93" s="2" customFormat="1" ht="12.75" hidden="1"/>
    <row r="94" s="2" customFormat="1" ht="12.75" hidden="1"/>
    <row r="95" s="2" customFormat="1" ht="12.75" hidden="1"/>
    <row r="96" s="2" customFormat="1" ht="12.75" hidden="1"/>
    <row r="97" s="2" customFormat="1" ht="12.75" hidden="1"/>
    <row r="98" s="2" customFormat="1" ht="12.75" hidden="1"/>
    <row r="99" s="2" customFormat="1" ht="12.75" hidden="1"/>
    <row r="100" s="2" customFormat="1" ht="12.75" hidden="1"/>
    <row r="101" s="2" customFormat="1" ht="12.75" hidden="1"/>
    <row r="102" s="2" customFormat="1" ht="12.75" hidden="1"/>
    <row r="103" s="2" customFormat="1" ht="12.75" hidden="1"/>
    <row r="104" s="2" customFormat="1" ht="12.75" hidden="1"/>
    <row r="105" s="2" customFormat="1" ht="12.75" hidden="1"/>
    <row r="106" s="2" customFormat="1" ht="12.75" hidden="1"/>
    <row r="107" s="2" customFormat="1" ht="12.75" hidden="1"/>
    <row r="108" s="2" customFormat="1" ht="12.75" hidden="1"/>
    <row r="109" s="2" customFormat="1" ht="12.75" hidden="1"/>
    <row r="110" s="2" customFormat="1" ht="12.75" hidden="1"/>
    <row r="111" s="2" customFormat="1" ht="12.75" hidden="1"/>
    <row r="112" s="2" customFormat="1" ht="12.75" hidden="1"/>
    <row r="113" s="2" customFormat="1" ht="12.75" hidden="1"/>
    <row r="114" s="2" customFormat="1" ht="12.75" hidden="1"/>
    <row r="115" s="2" customFormat="1" ht="12.75" hidden="1"/>
    <row r="116" s="2" customFormat="1" ht="12.75" hidden="1"/>
    <row r="117" s="2" customFormat="1" ht="12.75" hidden="1"/>
    <row r="118" s="2" customFormat="1" ht="12.75" hidden="1"/>
    <row r="119" s="2" customFormat="1" ht="12.75" hidden="1"/>
    <row r="120" s="2" customFormat="1" ht="12.75" hidden="1"/>
    <row r="121" s="2" customFormat="1" ht="12.75" hidden="1"/>
    <row r="122" s="2" customFormat="1" ht="12.75" hidden="1"/>
    <row r="123" s="1" customFormat="1" hidden="1"/>
    <row r="124" s="1" customFormat="1" hidden="1"/>
    <row r="125" customFormat="1" hidden="1"/>
    <row r="126" customFormat="1" hidden="1"/>
  </sheetData>
  <mergeCells count="8">
    <mergeCell ref="B29:H29"/>
    <mergeCell ref="B30:H30"/>
    <mergeCell ref="B3:C4"/>
    <mergeCell ref="B5:C5"/>
    <mergeCell ref="B23:C23"/>
    <mergeCell ref="B17:C17"/>
    <mergeCell ref="B11:C11"/>
    <mergeCell ref="B28:H28"/>
  </mergeCells>
  <hyperlinks>
    <hyperlink ref="B1" location="ToC!A1" display="Retour à la table des matières" xr:uid="{00000000-0004-0000-1400-000000000000}"/>
  </hyperlinks>
  <pageMargins left="0.51181102362204722" right="0.51181102362204722" top="0.51181102362204722" bottom="0.51181102362204722" header="0.23622047244094491" footer="0.23622047244094491"/>
  <pageSetup scale="90" firstPageNumber="6" orientation="landscape" r:id="rId1"/>
  <headerFooter>
    <oddFooter>&amp;L&amp;G&amp;CInformations supplémentaires sur les 
fonds propres réglementaires&amp;RPage &amp;P de &amp;N]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F4243-8723-45FC-91DE-3BB1D6D0F6F2}">
  <sheetPr codeName="Sheet50">
    <tabColor theme="5"/>
    <pageSetUpPr fitToPage="1"/>
  </sheetPr>
  <dimension ref="A1:XFD172"/>
  <sheetViews>
    <sheetView zoomScale="85" zoomScaleNormal="85" zoomScaleSheetLayoutView="100" workbookViewId="0"/>
  </sheetViews>
  <sheetFormatPr defaultColWidth="0" defaultRowHeight="15" zeroHeight="1"/>
  <cols>
    <col min="1" max="1" width="1.42578125" style="1" customWidth="1"/>
    <col min="2" max="2" width="5.42578125" customWidth="1"/>
    <col min="3" max="3" width="50.85546875" customWidth="1"/>
    <col min="4" max="4" width="17.140625" customWidth="1"/>
    <col min="5" max="9" width="15.85546875" customWidth="1"/>
    <col min="10" max="10" width="1.42578125" customWidth="1"/>
    <col min="11" max="16384" width="8.42578125" hidden="1"/>
  </cols>
  <sheetData>
    <row r="1" spans="1:19" ht="12.2" customHeight="1">
      <c r="B1" s="100" t="s">
        <v>5</v>
      </c>
      <c r="C1" s="1"/>
      <c r="D1" s="1"/>
      <c r="E1" s="1"/>
      <c r="F1" s="1"/>
      <c r="G1" s="1"/>
      <c r="H1" s="1"/>
      <c r="I1" s="1"/>
      <c r="J1" s="1"/>
      <c r="K1" s="1"/>
      <c r="L1" s="1"/>
      <c r="M1" s="1"/>
      <c r="N1" s="1"/>
      <c r="O1" s="1"/>
      <c r="P1" s="1"/>
      <c r="Q1" s="1"/>
      <c r="R1" s="1"/>
      <c r="S1" s="1"/>
    </row>
    <row r="2" spans="1:19" s="295" customFormat="1" ht="41.1" customHeight="1">
      <c r="A2" s="31"/>
      <c r="B2" s="2125" t="s">
        <v>1201</v>
      </c>
      <c r="C2" s="2126"/>
      <c r="D2" s="2126"/>
      <c r="E2" s="2126"/>
      <c r="F2" s="2126"/>
      <c r="G2" s="2126"/>
      <c r="H2" s="2126"/>
      <c r="I2" s="2127"/>
      <c r="J2" s="31"/>
    </row>
    <row r="3" spans="1:19" ht="15" customHeight="1">
      <c r="B3" s="2128" t="s">
        <v>701</v>
      </c>
      <c r="C3" s="2129"/>
      <c r="D3" s="704" t="s">
        <v>77</v>
      </c>
      <c r="E3" s="704" t="s">
        <v>149</v>
      </c>
      <c r="F3" s="704" t="s">
        <v>148</v>
      </c>
      <c r="G3" s="704" t="s">
        <v>177</v>
      </c>
      <c r="H3" s="704" t="s">
        <v>176</v>
      </c>
      <c r="I3" s="703" t="s">
        <v>175</v>
      </c>
      <c r="J3" s="1"/>
    </row>
    <row r="4" spans="1:19" s="243" customFormat="1" ht="47.45" customHeight="1">
      <c r="A4" s="2"/>
      <c r="B4" s="2130"/>
      <c r="C4" s="2131"/>
      <c r="D4" s="2097" t="s">
        <v>977</v>
      </c>
      <c r="E4" s="2097"/>
      <c r="F4" s="2097" t="s">
        <v>978</v>
      </c>
      <c r="G4" s="2097"/>
      <c r="H4" s="2097" t="s">
        <v>354</v>
      </c>
      <c r="I4" s="2132"/>
      <c r="J4" s="2"/>
    </row>
    <row r="5" spans="1:19" s="243" customFormat="1" ht="33" customHeight="1">
      <c r="A5" s="2"/>
      <c r="B5" s="2123" t="s">
        <v>324</v>
      </c>
      <c r="C5" s="2124"/>
      <c r="D5" s="1641" t="s">
        <v>325</v>
      </c>
      <c r="E5" s="1641" t="s">
        <v>326</v>
      </c>
      <c r="F5" s="1641" t="s">
        <v>325</v>
      </c>
      <c r="G5" s="1641" t="s">
        <v>326</v>
      </c>
      <c r="H5" s="702" t="s">
        <v>327</v>
      </c>
      <c r="I5" s="701" t="s">
        <v>328</v>
      </c>
      <c r="J5" s="2"/>
    </row>
    <row r="6" spans="1:19" s="243" customFormat="1" ht="15" customHeight="1">
      <c r="A6" s="2"/>
      <c r="B6" s="2120" t="str">
        <f>CurrQtr</f>
        <v>T3 2023 
Bâle III révisé</v>
      </c>
      <c r="C6" s="2121"/>
      <c r="D6" s="624"/>
      <c r="E6" s="624"/>
      <c r="F6" s="624"/>
      <c r="G6" s="362"/>
      <c r="H6" s="624"/>
      <c r="I6" s="700"/>
      <c r="J6" s="2"/>
    </row>
    <row r="7" spans="1:19" s="243" customFormat="1" ht="12.75">
      <c r="A7" s="2"/>
      <c r="B7" s="1745">
        <v>1</v>
      </c>
      <c r="C7" s="1731" t="s">
        <v>362</v>
      </c>
      <c r="D7" s="188">
        <v>13515</v>
      </c>
      <c r="E7" s="188">
        <v>667</v>
      </c>
      <c r="F7" s="188">
        <v>14687</v>
      </c>
      <c r="G7" s="188">
        <v>95</v>
      </c>
      <c r="H7" s="188">
        <v>1118</v>
      </c>
      <c r="I7" s="698">
        <v>7.5632526045190093E-2</v>
      </c>
      <c r="J7" s="2"/>
    </row>
    <row r="8" spans="1:19" s="243" customFormat="1" ht="14.85" customHeight="1">
      <c r="A8" s="2"/>
      <c r="B8" s="1745">
        <v>2</v>
      </c>
      <c r="C8" s="1731" t="s">
        <v>364</v>
      </c>
      <c r="D8" s="188">
        <v>3400</v>
      </c>
      <c r="E8" s="188">
        <v>233</v>
      </c>
      <c r="F8" s="188">
        <v>9806</v>
      </c>
      <c r="G8" s="188">
        <v>69</v>
      </c>
      <c r="H8" s="188">
        <v>3451</v>
      </c>
      <c r="I8" s="698">
        <v>0.34946835443037977</v>
      </c>
      <c r="J8" s="2"/>
    </row>
    <row r="9" spans="1:19" s="243" customFormat="1" ht="12.75">
      <c r="A9" s="2"/>
      <c r="B9" s="1745">
        <v>3</v>
      </c>
      <c r="C9" s="1731" t="s">
        <v>685</v>
      </c>
      <c r="D9" s="188">
        <v>0</v>
      </c>
      <c r="E9" s="188">
        <v>0</v>
      </c>
      <c r="F9" s="188">
        <v>0</v>
      </c>
      <c r="G9" s="188">
        <v>0</v>
      </c>
      <c r="H9" s="188">
        <v>0</v>
      </c>
      <c r="I9" s="698">
        <v>0</v>
      </c>
      <c r="J9" s="2"/>
    </row>
    <row r="10" spans="1:19" s="243" customFormat="1" ht="15.6" customHeight="1">
      <c r="A10" s="2"/>
      <c r="B10" s="1745">
        <v>4</v>
      </c>
      <c r="C10" s="1731" t="s">
        <v>709</v>
      </c>
      <c r="D10" s="188">
        <v>1949</v>
      </c>
      <c r="E10" s="188">
        <v>218</v>
      </c>
      <c r="F10" s="188">
        <v>1944</v>
      </c>
      <c r="G10" s="188">
        <v>55</v>
      </c>
      <c r="H10" s="188">
        <v>963</v>
      </c>
      <c r="I10" s="698">
        <v>0.48174087043521763</v>
      </c>
      <c r="J10" s="2"/>
    </row>
    <row r="11" spans="1:19" s="243" customFormat="1" ht="38.25">
      <c r="A11" s="2"/>
      <c r="B11" s="1745"/>
      <c r="C11" s="1746" t="s">
        <v>686</v>
      </c>
      <c r="D11" s="188">
        <v>845</v>
      </c>
      <c r="E11" s="188">
        <v>49</v>
      </c>
      <c r="F11" s="188">
        <v>805</v>
      </c>
      <c r="G11" s="188">
        <v>2</v>
      </c>
      <c r="H11" s="188">
        <v>381</v>
      </c>
      <c r="I11" s="698">
        <v>0.47211895910780671</v>
      </c>
      <c r="J11" s="2"/>
    </row>
    <row r="12" spans="1:19" s="243" customFormat="1" ht="15.6" customHeight="1">
      <c r="A12" s="2"/>
      <c r="B12" s="1745">
        <v>5</v>
      </c>
      <c r="C12" s="1747" t="s">
        <v>365</v>
      </c>
      <c r="D12" s="188">
        <v>0</v>
      </c>
      <c r="E12" s="188">
        <v>0</v>
      </c>
      <c r="F12" s="188">
        <v>0</v>
      </c>
      <c r="G12" s="188">
        <v>0</v>
      </c>
      <c r="H12" s="188">
        <v>0</v>
      </c>
      <c r="I12" s="698">
        <v>0</v>
      </c>
      <c r="J12" s="2"/>
    </row>
    <row r="13" spans="1:19" s="243" customFormat="1" ht="15.6" customHeight="1">
      <c r="A13" s="2"/>
      <c r="B13" s="1748">
        <v>6</v>
      </c>
      <c r="C13" s="690" t="s">
        <v>1217</v>
      </c>
      <c r="D13" s="470">
        <v>44660</v>
      </c>
      <c r="E13" s="470">
        <v>31606</v>
      </c>
      <c r="F13" s="470">
        <v>38727</v>
      </c>
      <c r="G13" s="470">
        <v>8693</v>
      </c>
      <c r="H13" s="470">
        <v>46960</v>
      </c>
      <c r="I13" s="696">
        <v>0.99029945170814004</v>
      </c>
      <c r="J13" s="2"/>
    </row>
    <row r="14" spans="1:19" s="243" customFormat="1" ht="38.25">
      <c r="A14" s="2"/>
      <c r="B14" s="1748"/>
      <c r="C14" s="1746" t="s">
        <v>687</v>
      </c>
      <c r="D14" s="470">
        <v>224</v>
      </c>
      <c r="E14" s="470">
        <v>18</v>
      </c>
      <c r="F14" s="470">
        <v>212</v>
      </c>
      <c r="G14" s="470">
        <v>7</v>
      </c>
      <c r="H14" s="470">
        <v>200</v>
      </c>
      <c r="I14" s="696">
        <v>0.91324200913242004</v>
      </c>
      <c r="J14" s="2"/>
    </row>
    <row r="15" spans="1:19" s="243" customFormat="1" ht="15.6" customHeight="1">
      <c r="A15" s="2"/>
      <c r="B15" s="1748"/>
      <c r="C15" s="1746" t="s">
        <v>367</v>
      </c>
      <c r="D15" s="470">
        <v>139</v>
      </c>
      <c r="E15" s="470">
        <v>35</v>
      </c>
      <c r="F15" s="470">
        <v>139</v>
      </c>
      <c r="G15" s="470">
        <v>14</v>
      </c>
      <c r="H15" s="470">
        <v>184</v>
      </c>
      <c r="I15" s="696">
        <v>1.2026143790849673</v>
      </c>
      <c r="J15" s="2"/>
    </row>
    <row r="16" spans="1:19" s="243" customFormat="1" ht="12.75">
      <c r="A16" s="2"/>
      <c r="B16" s="1748">
        <v>7</v>
      </c>
      <c r="C16" s="1731" t="s">
        <v>368</v>
      </c>
      <c r="D16" s="470">
        <v>2371</v>
      </c>
      <c r="E16" s="470">
        <v>0</v>
      </c>
      <c r="F16" s="470">
        <v>2371</v>
      </c>
      <c r="G16" s="470">
        <v>0</v>
      </c>
      <c r="H16" s="470">
        <v>6202</v>
      </c>
      <c r="I16" s="696">
        <v>2.6157739350485025</v>
      </c>
      <c r="J16" s="2"/>
    </row>
    <row r="17" spans="1:10" s="243" customFormat="1" ht="15.6" customHeight="1">
      <c r="A17" s="2"/>
      <c r="B17" s="1748">
        <v>8</v>
      </c>
      <c r="C17" s="1731" t="s">
        <v>55</v>
      </c>
      <c r="D17" s="470">
        <v>50660</v>
      </c>
      <c r="E17" s="470">
        <v>37523</v>
      </c>
      <c r="F17" s="470">
        <v>49551</v>
      </c>
      <c r="G17" s="470">
        <v>8969</v>
      </c>
      <c r="H17" s="470">
        <v>40889</v>
      </c>
      <c r="I17" s="696">
        <v>0.69871838687628163</v>
      </c>
      <c r="J17" s="2"/>
    </row>
    <row r="18" spans="1:10" s="243" customFormat="1" ht="15.6" customHeight="1">
      <c r="A18" s="2"/>
      <c r="B18" s="1748">
        <v>9</v>
      </c>
      <c r="C18" s="1731" t="s">
        <v>54</v>
      </c>
      <c r="D18" s="470">
        <v>74562</v>
      </c>
      <c r="E18" s="470">
        <v>2551</v>
      </c>
      <c r="F18" s="470">
        <v>69926</v>
      </c>
      <c r="G18" s="470">
        <v>545</v>
      </c>
      <c r="H18" s="470">
        <v>26801</v>
      </c>
      <c r="I18" s="696">
        <v>0.3803124689588625</v>
      </c>
      <c r="J18" s="2"/>
    </row>
    <row r="19" spans="1:10" s="243" customFormat="1" ht="15.6" customHeight="1">
      <c r="A19" s="2"/>
      <c r="B19" s="1748"/>
      <c r="C19" s="1746" t="s">
        <v>369</v>
      </c>
      <c r="D19" s="470">
        <v>66467</v>
      </c>
      <c r="E19" s="470">
        <v>1081</v>
      </c>
      <c r="F19" s="470">
        <v>62300</v>
      </c>
      <c r="G19" s="470">
        <v>108</v>
      </c>
      <c r="H19" s="470">
        <v>19385</v>
      </c>
      <c r="I19" s="696">
        <v>0.31061722856044099</v>
      </c>
      <c r="J19" s="2"/>
    </row>
    <row r="20" spans="1:10" s="243" customFormat="1" ht="15.6" customHeight="1">
      <c r="A20" s="2"/>
      <c r="B20" s="1748"/>
      <c r="C20" s="1746" t="s">
        <v>979</v>
      </c>
      <c r="D20" s="470">
        <v>1604</v>
      </c>
      <c r="E20" s="470">
        <v>0</v>
      </c>
      <c r="F20" s="470">
        <v>1520</v>
      </c>
      <c r="G20" s="470">
        <v>0</v>
      </c>
      <c r="H20" s="470">
        <v>724</v>
      </c>
      <c r="I20" s="696">
        <v>0.47631578947368419</v>
      </c>
      <c r="J20" s="2"/>
    </row>
    <row r="21" spans="1:10" s="243" customFormat="1" ht="15.6" customHeight="1">
      <c r="A21" s="2"/>
      <c r="B21" s="1748"/>
      <c r="C21" s="1746" t="s">
        <v>167</v>
      </c>
      <c r="D21" s="470">
        <v>0</v>
      </c>
      <c r="E21" s="470">
        <v>0</v>
      </c>
      <c r="F21" s="470">
        <v>0</v>
      </c>
      <c r="G21" s="470">
        <v>0</v>
      </c>
      <c r="H21" s="470">
        <v>0</v>
      </c>
      <c r="I21" s="696">
        <v>0</v>
      </c>
      <c r="J21" s="2"/>
    </row>
    <row r="22" spans="1:10" s="243" customFormat="1" ht="15.6" customHeight="1">
      <c r="A22" s="2"/>
      <c r="B22" s="1748"/>
      <c r="C22" s="1746" t="s">
        <v>168</v>
      </c>
      <c r="D22" s="470">
        <v>3328</v>
      </c>
      <c r="E22" s="470">
        <v>460</v>
      </c>
      <c r="F22" s="470">
        <v>3105</v>
      </c>
      <c r="G22" s="470">
        <v>170</v>
      </c>
      <c r="H22" s="470">
        <v>2745</v>
      </c>
      <c r="I22" s="696">
        <v>0.83816793893129771</v>
      </c>
      <c r="J22" s="2"/>
    </row>
    <row r="23" spans="1:10" s="243" customFormat="1" ht="15.6" customHeight="1">
      <c r="A23" s="2"/>
      <c r="B23" s="1748"/>
      <c r="C23" s="1746" t="s">
        <v>980</v>
      </c>
      <c r="D23" s="470">
        <v>1726</v>
      </c>
      <c r="E23" s="470">
        <v>287</v>
      </c>
      <c r="F23" s="470">
        <v>1670</v>
      </c>
      <c r="G23" s="470">
        <v>115</v>
      </c>
      <c r="H23" s="470">
        <v>1798</v>
      </c>
      <c r="I23" s="696">
        <v>1.0072829131652661</v>
      </c>
      <c r="J23" s="2"/>
    </row>
    <row r="24" spans="1:10" s="243" customFormat="1" ht="25.5">
      <c r="A24" s="2"/>
      <c r="B24" s="1748"/>
      <c r="C24" s="1746" t="s">
        <v>981</v>
      </c>
      <c r="D24" s="470">
        <v>1437</v>
      </c>
      <c r="E24" s="470">
        <v>723</v>
      </c>
      <c r="F24" s="470">
        <v>1331</v>
      </c>
      <c r="G24" s="470">
        <v>152</v>
      </c>
      <c r="H24" s="470">
        <v>2149</v>
      </c>
      <c r="I24" s="696">
        <v>1.4490896830748483</v>
      </c>
      <c r="J24" s="2"/>
    </row>
    <row r="25" spans="1:10" s="243" customFormat="1" ht="15.6" customHeight="1">
      <c r="A25" s="2"/>
      <c r="B25" s="1748">
        <v>10</v>
      </c>
      <c r="C25" s="1731" t="s">
        <v>169</v>
      </c>
      <c r="D25" s="470">
        <v>0</v>
      </c>
      <c r="E25" s="470">
        <v>0</v>
      </c>
      <c r="F25" s="470">
        <v>0</v>
      </c>
      <c r="G25" s="470">
        <v>0</v>
      </c>
      <c r="H25" s="470">
        <v>0</v>
      </c>
      <c r="I25" s="696">
        <v>0</v>
      </c>
      <c r="J25" s="2"/>
    </row>
    <row r="26" spans="1:10" s="243" customFormat="1" ht="15.6" customHeight="1">
      <c r="A26" s="2"/>
      <c r="B26" s="1748">
        <v>11</v>
      </c>
      <c r="C26" s="1731" t="s">
        <v>42</v>
      </c>
      <c r="D26" s="470">
        <v>0</v>
      </c>
      <c r="E26" s="470">
        <v>0</v>
      </c>
      <c r="F26" s="470">
        <v>0</v>
      </c>
      <c r="G26" s="470">
        <v>0</v>
      </c>
      <c r="H26" s="470">
        <v>0</v>
      </c>
      <c r="I26" s="696">
        <v>0</v>
      </c>
      <c r="J26" s="2"/>
    </row>
    <row r="27" spans="1:10" s="243" customFormat="1" ht="15.6" customHeight="1">
      <c r="A27" s="2"/>
      <c r="B27" s="1748">
        <v>12</v>
      </c>
      <c r="C27" s="1731" t="s">
        <v>688</v>
      </c>
      <c r="D27" s="470">
        <v>2401</v>
      </c>
      <c r="E27" s="470">
        <v>429</v>
      </c>
      <c r="F27" s="470">
        <v>2373</v>
      </c>
      <c r="G27" s="470">
        <v>82</v>
      </c>
      <c r="H27" s="470">
        <v>2814</v>
      </c>
      <c r="I27" s="696">
        <v>1.1462321792260692</v>
      </c>
      <c r="J27" s="2"/>
    </row>
    <row r="28" spans="1:10" s="243" customFormat="1" ht="15.6" customHeight="1">
      <c r="A28" s="2"/>
      <c r="B28" s="1808">
        <v>13</v>
      </c>
      <c r="C28" s="1731" t="s">
        <v>782</v>
      </c>
      <c r="D28" s="470">
        <v>59972</v>
      </c>
      <c r="E28" s="470">
        <v>0</v>
      </c>
      <c r="F28" s="470">
        <v>59972</v>
      </c>
      <c r="G28" s="470">
        <v>0</v>
      </c>
      <c r="H28" s="470">
        <v>15215</v>
      </c>
      <c r="I28" s="696">
        <v>0.25370172747282066</v>
      </c>
      <c r="J28" s="2"/>
    </row>
    <row r="29" spans="1:10" s="243" customFormat="1" ht="15.6" customHeight="1">
      <c r="A29" s="2"/>
      <c r="B29" s="1749">
        <v>14</v>
      </c>
      <c r="C29" s="1750" t="s">
        <v>58</v>
      </c>
      <c r="D29" s="695">
        <v>253490</v>
      </c>
      <c r="E29" s="695">
        <v>73227</v>
      </c>
      <c r="F29" s="695">
        <v>249357</v>
      </c>
      <c r="G29" s="453">
        <v>18508</v>
      </c>
      <c r="H29" s="695">
        <v>144413</v>
      </c>
      <c r="I29" s="694">
        <v>0.5391260523024658</v>
      </c>
      <c r="J29" s="2"/>
    </row>
    <row r="30" spans="1:10" s="243" customFormat="1" ht="8.4499999999999993" customHeight="1">
      <c r="A30" s="2"/>
      <c r="B30" s="271"/>
      <c r="C30" s="601"/>
      <c r="D30" s="600"/>
      <c r="E30" s="600"/>
      <c r="F30" s="600"/>
      <c r="G30" s="564"/>
      <c r="H30" s="600"/>
      <c r="I30" s="683"/>
      <c r="J30" s="2"/>
    </row>
    <row r="31" spans="1:10" s="243" customFormat="1" ht="15" customHeight="1">
      <c r="A31" s="2"/>
      <c r="B31" s="2120" t="str">
        <f>LastQtr</f>
        <v>T2 2023 _x000D_
Bâle III révisé</v>
      </c>
      <c r="C31" s="2121"/>
      <c r="D31" s="692"/>
      <c r="E31" s="692"/>
      <c r="F31" s="692"/>
      <c r="G31" s="693"/>
      <c r="H31" s="692"/>
      <c r="I31" s="1528"/>
      <c r="J31" s="2"/>
    </row>
    <row r="32" spans="1:10" s="243" customFormat="1" ht="12.75">
      <c r="A32" s="2"/>
      <c r="B32" s="1640">
        <v>1</v>
      </c>
      <c r="C32" s="425" t="s">
        <v>362</v>
      </c>
      <c r="D32" s="188">
        <v>14252</v>
      </c>
      <c r="E32" s="188">
        <v>649</v>
      </c>
      <c r="F32" s="188">
        <v>15534</v>
      </c>
      <c r="G32" s="188">
        <v>101</v>
      </c>
      <c r="H32" s="188">
        <v>1038</v>
      </c>
      <c r="I32" s="689">
        <v>6.6389510713143585E-2</v>
      </c>
      <c r="J32" s="2"/>
    </row>
    <row r="33" spans="1:10" s="243" customFormat="1" ht="14.85" customHeight="1">
      <c r="A33" s="2"/>
      <c r="B33" s="1640">
        <v>2</v>
      </c>
      <c r="C33" s="690" t="s">
        <v>364</v>
      </c>
      <c r="D33" s="188">
        <v>3181</v>
      </c>
      <c r="E33" s="188">
        <v>450</v>
      </c>
      <c r="F33" s="188">
        <v>9766</v>
      </c>
      <c r="G33" s="188">
        <v>90</v>
      </c>
      <c r="H33" s="188">
        <v>3253</v>
      </c>
      <c r="I33" s="689">
        <v>0.33005275974025972</v>
      </c>
      <c r="J33" s="2"/>
    </row>
    <row r="34" spans="1:10" s="243" customFormat="1" ht="12.75">
      <c r="A34" s="2"/>
      <c r="B34" s="1640">
        <v>3</v>
      </c>
      <c r="C34" s="690" t="s">
        <v>685</v>
      </c>
      <c r="D34" s="188">
        <v>0</v>
      </c>
      <c r="E34" s="188">
        <v>0</v>
      </c>
      <c r="F34" s="188">
        <v>0</v>
      </c>
      <c r="G34" s="188">
        <v>0</v>
      </c>
      <c r="H34" s="188">
        <v>0</v>
      </c>
      <c r="I34" s="689">
        <v>0</v>
      </c>
      <c r="J34" s="2"/>
    </row>
    <row r="35" spans="1:10" s="243" customFormat="1" ht="15.6" customHeight="1">
      <c r="A35" s="2"/>
      <c r="B35" s="1640">
        <v>4</v>
      </c>
      <c r="C35" s="690" t="s">
        <v>709</v>
      </c>
      <c r="D35" s="188">
        <v>1826</v>
      </c>
      <c r="E35" s="188">
        <v>184</v>
      </c>
      <c r="F35" s="188">
        <v>1793</v>
      </c>
      <c r="G35" s="188">
        <v>30</v>
      </c>
      <c r="H35" s="188">
        <v>930</v>
      </c>
      <c r="I35" s="689">
        <v>0.51014810751508499</v>
      </c>
      <c r="J35" s="2"/>
    </row>
    <row r="36" spans="1:10" s="243" customFormat="1" ht="38.25">
      <c r="A36" s="2"/>
      <c r="B36" s="1640"/>
      <c r="C36" s="1746" t="s">
        <v>686</v>
      </c>
      <c r="D36" s="188">
        <v>1047</v>
      </c>
      <c r="E36" s="188">
        <v>41</v>
      </c>
      <c r="F36" s="188">
        <v>943</v>
      </c>
      <c r="G36" s="188">
        <v>2</v>
      </c>
      <c r="H36" s="188">
        <v>489</v>
      </c>
      <c r="I36" s="689">
        <v>0.51746031746031751</v>
      </c>
      <c r="J36" s="2"/>
    </row>
    <row r="37" spans="1:10" s="243" customFormat="1" ht="15.6" customHeight="1">
      <c r="A37" s="2"/>
      <c r="B37" s="1640">
        <v>5</v>
      </c>
      <c r="C37" s="690" t="s">
        <v>365</v>
      </c>
      <c r="D37" s="188">
        <v>0</v>
      </c>
      <c r="E37" s="188">
        <v>0</v>
      </c>
      <c r="F37" s="188">
        <v>0</v>
      </c>
      <c r="G37" s="188">
        <v>0</v>
      </c>
      <c r="H37" s="188">
        <v>0</v>
      </c>
      <c r="I37" s="689">
        <v>0</v>
      </c>
      <c r="J37" s="2"/>
    </row>
    <row r="38" spans="1:10" s="243" customFormat="1" ht="15.6" customHeight="1">
      <c r="A38" s="2"/>
      <c r="B38" s="555">
        <v>6</v>
      </c>
      <c r="C38" s="688" t="s">
        <v>1217</v>
      </c>
      <c r="D38" s="470">
        <v>45117</v>
      </c>
      <c r="E38" s="470">
        <v>31154</v>
      </c>
      <c r="F38" s="470">
        <v>39082</v>
      </c>
      <c r="G38" s="470">
        <v>8551</v>
      </c>
      <c r="H38" s="470">
        <v>47183</v>
      </c>
      <c r="I38" s="687">
        <v>0.99055276803896464</v>
      </c>
      <c r="J38" s="2"/>
    </row>
    <row r="39" spans="1:10" s="243" customFormat="1" ht="38.25">
      <c r="A39" s="2"/>
      <c r="B39" s="555"/>
      <c r="C39" s="1746" t="s">
        <v>687</v>
      </c>
      <c r="D39" s="470">
        <v>125</v>
      </c>
      <c r="E39" s="470">
        <v>12</v>
      </c>
      <c r="F39" s="470">
        <v>115</v>
      </c>
      <c r="G39" s="470">
        <v>2</v>
      </c>
      <c r="H39" s="470">
        <v>97</v>
      </c>
      <c r="I39" s="687">
        <v>0.82905982905982911</v>
      </c>
      <c r="J39" s="2"/>
    </row>
    <row r="40" spans="1:10" s="243" customFormat="1" ht="15.6" customHeight="1">
      <c r="A40" s="2"/>
      <c r="B40" s="555"/>
      <c r="C40" s="1746" t="s">
        <v>367</v>
      </c>
      <c r="D40" s="470">
        <v>130</v>
      </c>
      <c r="E40" s="470">
        <v>50</v>
      </c>
      <c r="F40" s="470">
        <v>130</v>
      </c>
      <c r="G40" s="470">
        <v>20</v>
      </c>
      <c r="H40" s="470">
        <v>179</v>
      </c>
      <c r="I40" s="687">
        <v>1.1933333333333334</v>
      </c>
      <c r="J40" s="2"/>
    </row>
    <row r="41" spans="1:10" s="243" customFormat="1" ht="15.6" customHeight="1">
      <c r="A41" s="2"/>
      <c r="B41" s="555">
        <v>7</v>
      </c>
      <c r="C41" s="688" t="s">
        <v>368</v>
      </c>
      <c r="D41" s="470">
        <v>2799</v>
      </c>
      <c r="E41" s="470">
        <v>0</v>
      </c>
      <c r="F41" s="470">
        <v>2799</v>
      </c>
      <c r="G41" s="470">
        <v>0</v>
      </c>
      <c r="H41" s="470">
        <v>7265</v>
      </c>
      <c r="I41" s="687">
        <v>2.5955698463737047</v>
      </c>
      <c r="J41" s="2"/>
    </row>
    <row r="42" spans="1:10" s="243" customFormat="1" ht="15.6" customHeight="1">
      <c r="A42" s="2"/>
      <c r="B42" s="555">
        <v>8</v>
      </c>
      <c r="C42" s="688" t="s">
        <v>55</v>
      </c>
      <c r="D42" s="470">
        <v>49672</v>
      </c>
      <c r="E42" s="470">
        <v>36625</v>
      </c>
      <c r="F42" s="470">
        <v>48508</v>
      </c>
      <c r="G42" s="470">
        <v>8765</v>
      </c>
      <c r="H42" s="470">
        <v>40101</v>
      </c>
      <c r="I42" s="687">
        <v>0.70017285631973181</v>
      </c>
      <c r="J42" s="2"/>
    </row>
    <row r="43" spans="1:10" s="243" customFormat="1" ht="15.6" customHeight="1">
      <c r="A43" s="2"/>
      <c r="B43" s="555">
        <v>9</v>
      </c>
      <c r="C43" s="688" t="s">
        <v>54</v>
      </c>
      <c r="D43" s="470">
        <v>75388</v>
      </c>
      <c r="E43" s="470">
        <v>2666</v>
      </c>
      <c r="F43" s="470">
        <v>70831</v>
      </c>
      <c r="G43" s="470">
        <v>502</v>
      </c>
      <c r="H43" s="470">
        <v>27557</v>
      </c>
      <c r="I43" s="687">
        <v>0.38631488932191271</v>
      </c>
      <c r="J43" s="2"/>
    </row>
    <row r="44" spans="1:10" s="243" customFormat="1" ht="15.6" customHeight="1">
      <c r="A44" s="2"/>
      <c r="B44" s="555"/>
      <c r="C44" s="1746" t="s">
        <v>369</v>
      </c>
      <c r="D44" s="470">
        <v>67091</v>
      </c>
      <c r="E44" s="470">
        <v>1097</v>
      </c>
      <c r="F44" s="470">
        <v>62833</v>
      </c>
      <c r="G44" s="470">
        <v>109</v>
      </c>
      <c r="H44" s="470">
        <v>19678</v>
      </c>
      <c r="I44" s="687">
        <v>0.31263703091735251</v>
      </c>
      <c r="J44" s="2"/>
    </row>
    <row r="45" spans="1:10" s="243" customFormat="1" ht="15.6" customHeight="1">
      <c r="A45" s="2"/>
      <c r="B45" s="555"/>
      <c r="C45" s="1746" t="s">
        <v>979</v>
      </c>
      <c r="D45" s="470">
        <v>1648</v>
      </c>
      <c r="E45" s="470">
        <v>0</v>
      </c>
      <c r="F45" s="470">
        <v>1572</v>
      </c>
      <c r="G45" s="470">
        <v>0</v>
      </c>
      <c r="H45" s="470">
        <v>755</v>
      </c>
      <c r="I45" s="687">
        <v>0.48027989821882949</v>
      </c>
      <c r="J45" s="2"/>
    </row>
    <row r="46" spans="1:10" s="243" customFormat="1" ht="15.6" customHeight="1">
      <c r="A46" s="2"/>
      <c r="B46" s="555"/>
      <c r="C46" s="1746" t="s">
        <v>167</v>
      </c>
      <c r="D46" s="470">
        <v>0</v>
      </c>
      <c r="E46" s="470">
        <v>0</v>
      </c>
      <c r="F46" s="470">
        <v>0</v>
      </c>
      <c r="G46" s="470">
        <v>0</v>
      </c>
      <c r="H46" s="470">
        <v>0</v>
      </c>
      <c r="I46" s="687">
        <v>0</v>
      </c>
      <c r="J46" s="2"/>
    </row>
    <row r="47" spans="1:10" s="243" customFormat="1" ht="15.6" customHeight="1">
      <c r="A47" s="2"/>
      <c r="B47" s="555"/>
      <c r="C47" s="1746" t="s">
        <v>168</v>
      </c>
      <c r="D47" s="470">
        <v>3160</v>
      </c>
      <c r="E47" s="470">
        <v>289</v>
      </c>
      <c r="F47" s="470">
        <v>3044</v>
      </c>
      <c r="G47" s="470">
        <v>106</v>
      </c>
      <c r="H47" s="470">
        <v>2622</v>
      </c>
      <c r="I47" s="687">
        <v>0.83238095238095233</v>
      </c>
      <c r="J47" s="2"/>
    </row>
    <row r="48" spans="1:10" s="243" customFormat="1" ht="15.6" customHeight="1">
      <c r="A48" s="2"/>
      <c r="B48" s="555"/>
      <c r="C48" s="1746" t="s">
        <v>980</v>
      </c>
      <c r="D48" s="470">
        <v>1620</v>
      </c>
      <c r="E48" s="470">
        <v>230</v>
      </c>
      <c r="F48" s="470">
        <v>1602</v>
      </c>
      <c r="G48" s="470">
        <v>90</v>
      </c>
      <c r="H48" s="470">
        <v>1694</v>
      </c>
      <c r="I48" s="687">
        <v>1.0011820330969268</v>
      </c>
      <c r="J48" s="2"/>
    </row>
    <row r="49" spans="1:10" s="243" customFormat="1" ht="15.6" customHeight="1">
      <c r="A49" s="2"/>
      <c r="B49" s="555"/>
      <c r="C49" s="1746" t="s">
        <v>981</v>
      </c>
      <c r="D49" s="470">
        <v>1869</v>
      </c>
      <c r="E49" s="470">
        <v>1050</v>
      </c>
      <c r="F49" s="470">
        <v>1780</v>
      </c>
      <c r="G49" s="470">
        <v>197</v>
      </c>
      <c r="H49" s="470">
        <v>2808</v>
      </c>
      <c r="I49" s="687">
        <v>1.4203338391502276</v>
      </c>
      <c r="J49" s="2"/>
    </row>
    <row r="50" spans="1:10" s="243" customFormat="1" ht="15.6" customHeight="1">
      <c r="A50" s="2"/>
      <c r="B50" s="555">
        <v>10</v>
      </c>
      <c r="C50" s="688" t="s">
        <v>169</v>
      </c>
      <c r="D50" s="470">
        <v>0</v>
      </c>
      <c r="E50" s="470">
        <v>0</v>
      </c>
      <c r="F50" s="470">
        <v>0</v>
      </c>
      <c r="G50" s="470">
        <v>0</v>
      </c>
      <c r="H50" s="470">
        <v>0</v>
      </c>
      <c r="I50" s="687">
        <v>0</v>
      </c>
      <c r="J50" s="2"/>
    </row>
    <row r="51" spans="1:10" s="243" customFormat="1" ht="15.6" customHeight="1">
      <c r="A51" s="2"/>
      <c r="B51" s="555">
        <v>11</v>
      </c>
      <c r="C51" s="688" t="s">
        <v>42</v>
      </c>
      <c r="D51" s="470">
        <v>0</v>
      </c>
      <c r="E51" s="470">
        <v>0</v>
      </c>
      <c r="F51" s="470">
        <v>0</v>
      </c>
      <c r="G51" s="470">
        <v>0</v>
      </c>
      <c r="H51" s="470">
        <v>0</v>
      </c>
      <c r="I51" s="687">
        <v>0</v>
      </c>
      <c r="J51" s="2"/>
    </row>
    <row r="52" spans="1:10" s="243" customFormat="1" ht="15.6" customHeight="1">
      <c r="A52" s="2"/>
      <c r="B52" s="555">
        <v>12</v>
      </c>
      <c r="C52" s="688" t="s">
        <v>688</v>
      </c>
      <c r="D52" s="470">
        <v>2388</v>
      </c>
      <c r="E52" s="470">
        <v>422</v>
      </c>
      <c r="F52" s="470">
        <v>2361</v>
      </c>
      <c r="G52" s="470">
        <v>85</v>
      </c>
      <c r="H52" s="470">
        <v>2866</v>
      </c>
      <c r="I52" s="687">
        <v>1.1717089125102207</v>
      </c>
      <c r="J52" s="2"/>
    </row>
    <row r="53" spans="1:10" s="243" customFormat="1" ht="15.6" customHeight="1">
      <c r="A53" s="2"/>
      <c r="B53" s="555">
        <v>13</v>
      </c>
      <c r="C53" s="1731" t="s">
        <v>782</v>
      </c>
      <c r="D53" s="470">
        <v>82791</v>
      </c>
      <c r="E53" s="470">
        <v>0</v>
      </c>
      <c r="F53" s="470">
        <v>82791</v>
      </c>
      <c r="G53" s="470">
        <v>0</v>
      </c>
      <c r="H53" s="470">
        <v>14821</v>
      </c>
      <c r="I53" s="687">
        <v>0.17901704291529272</v>
      </c>
      <c r="J53" s="2"/>
    </row>
    <row r="54" spans="1:10" s="243" customFormat="1" ht="15.6" customHeight="1">
      <c r="A54" s="2"/>
      <c r="B54" s="568">
        <v>14</v>
      </c>
      <c r="C54" s="686" t="s">
        <v>58</v>
      </c>
      <c r="D54" s="685">
        <v>277414</v>
      </c>
      <c r="E54" s="685">
        <v>72150</v>
      </c>
      <c r="F54" s="685">
        <v>273465</v>
      </c>
      <c r="G54" s="467">
        <v>18124</v>
      </c>
      <c r="H54" s="685">
        <v>145014</v>
      </c>
      <c r="I54" s="684">
        <v>0.49732328722962799</v>
      </c>
      <c r="J54" s="2"/>
    </row>
    <row r="55" spans="1:10" s="243" customFormat="1" ht="8.4499999999999993" customHeight="1">
      <c r="A55" s="2"/>
      <c r="B55" s="271"/>
      <c r="C55" s="601"/>
      <c r="D55" s="600"/>
      <c r="E55" s="600"/>
      <c r="F55" s="600"/>
      <c r="G55" s="564"/>
      <c r="H55" s="600"/>
      <c r="I55" s="683"/>
      <c r="J55" s="2"/>
    </row>
    <row r="56" spans="1:10" s="243" customFormat="1" ht="15" customHeight="1">
      <c r="A56" s="2"/>
      <c r="B56" s="2120" t="str">
        <f>Last2Qtr</f>
        <v>T1 2023 _x000D_
Bâle III</v>
      </c>
      <c r="C56" s="2121"/>
      <c r="D56" s="692"/>
      <c r="E56" s="692"/>
      <c r="F56" s="692"/>
      <c r="G56" s="693"/>
      <c r="H56" s="692"/>
      <c r="I56" s="691"/>
      <c r="J56" s="2"/>
    </row>
    <row r="57" spans="1:10" s="243" customFormat="1" ht="12.75">
      <c r="A57" s="2"/>
      <c r="B57" s="1640">
        <v>1</v>
      </c>
      <c r="C57" s="425" t="s">
        <v>709</v>
      </c>
      <c r="D57" s="188">
        <v>4541</v>
      </c>
      <c r="E57" s="188">
        <v>377</v>
      </c>
      <c r="F57" s="188">
        <v>4520</v>
      </c>
      <c r="G57" s="188">
        <v>25</v>
      </c>
      <c r="H57" s="188">
        <v>4010</v>
      </c>
      <c r="I57" s="689">
        <v>0.88229999999999997</v>
      </c>
      <c r="J57" s="2"/>
    </row>
    <row r="58" spans="1:10" s="243" customFormat="1" ht="14.85" customHeight="1">
      <c r="A58" s="2"/>
      <c r="B58" s="1640">
        <v>2</v>
      </c>
      <c r="C58" s="690" t="s">
        <v>708</v>
      </c>
      <c r="D58" s="188">
        <v>51035</v>
      </c>
      <c r="E58" s="188">
        <v>23882</v>
      </c>
      <c r="F58" s="188">
        <v>47294</v>
      </c>
      <c r="G58" s="188">
        <v>5196</v>
      </c>
      <c r="H58" s="188">
        <v>49195</v>
      </c>
      <c r="I58" s="689">
        <v>0.93720000000000003</v>
      </c>
      <c r="J58" s="2"/>
    </row>
    <row r="59" spans="1:10" s="243" customFormat="1" ht="12.75">
      <c r="A59" s="2"/>
      <c r="B59" s="1640">
        <v>3</v>
      </c>
      <c r="C59" s="690" t="s">
        <v>710</v>
      </c>
      <c r="D59" s="188">
        <v>10343</v>
      </c>
      <c r="E59" s="188">
        <v>624</v>
      </c>
      <c r="F59" s="188">
        <v>10343</v>
      </c>
      <c r="G59" s="188">
        <v>1</v>
      </c>
      <c r="H59" s="188">
        <v>510</v>
      </c>
      <c r="I59" s="689">
        <v>4.9399999999999999E-2</v>
      </c>
      <c r="J59" s="2"/>
    </row>
    <row r="60" spans="1:10" s="243" customFormat="1" ht="15.6" customHeight="1">
      <c r="A60" s="2"/>
      <c r="B60" s="1640">
        <v>4</v>
      </c>
      <c r="C60" s="690" t="s">
        <v>329</v>
      </c>
      <c r="D60" s="188">
        <v>67124</v>
      </c>
      <c r="E60" s="188">
        <v>1093</v>
      </c>
      <c r="F60" s="188">
        <v>67124</v>
      </c>
      <c r="G60" s="188">
        <v>0</v>
      </c>
      <c r="H60" s="188">
        <v>27212</v>
      </c>
      <c r="I60" s="689">
        <v>0.40539999999999998</v>
      </c>
      <c r="J60" s="2"/>
    </row>
    <row r="61" spans="1:10" s="243" customFormat="1" ht="15.6" customHeight="1">
      <c r="A61" s="2"/>
      <c r="B61" s="1640">
        <v>5</v>
      </c>
      <c r="C61" s="690" t="s">
        <v>52</v>
      </c>
      <c r="D61" s="188">
        <v>49126</v>
      </c>
      <c r="E61" s="188">
        <v>35336</v>
      </c>
      <c r="F61" s="188">
        <v>48912</v>
      </c>
      <c r="G61" s="188">
        <v>863</v>
      </c>
      <c r="H61" s="188">
        <v>36806</v>
      </c>
      <c r="I61" s="689">
        <v>0.73939999999999995</v>
      </c>
      <c r="J61" s="2"/>
    </row>
    <row r="62" spans="1:10" s="243" customFormat="1" ht="15.6" customHeight="1">
      <c r="A62" s="2"/>
      <c r="B62" s="1640">
        <v>6</v>
      </c>
      <c r="C62" s="690" t="s">
        <v>150</v>
      </c>
      <c r="D62" s="188">
        <v>2873</v>
      </c>
      <c r="E62" s="188">
        <v>0</v>
      </c>
      <c r="F62" s="188">
        <v>2873</v>
      </c>
      <c r="G62" s="188">
        <v>0</v>
      </c>
      <c r="H62" s="188">
        <v>3045</v>
      </c>
      <c r="I62" s="689">
        <v>1.06</v>
      </c>
      <c r="J62" s="2"/>
    </row>
    <row r="63" spans="1:10" s="243" customFormat="1" ht="15.6" customHeight="1">
      <c r="A63" s="2"/>
      <c r="B63" s="555">
        <v>7</v>
      </c>
      <c r="C63" s="688" t="s">
        <v>1311</v>
      </c>
      <c r="D63" s="470">
        <v>65749</v>
      </c>
      <c r="E63" s="470">
        <v>0</v>
      </c>
      <c r="F63" s="470">
        <v>65749</v>
      </c>
      <c r="G63" s="470">
        <v>0</v>
      </c>
      <c r="H63" s="470">
        <v>16525</v>
      </c>
      <c r="I63" s="687">
        <v>0.25130000000000002</v>
      </c>
      <c r="J63" s="2"/>
    </row>
    <row r="64" spans="1:10" s="243" customFormat="1" ht="15.6" customHeight="1">
      <c r="A64" s="2"/>
      <c r="B64" s="568">
        <v>8</v>
      </c>
      <c r="C64" s="686" t="s">
        <v>58</v>
      </c>
      <c r="D64" s="685">
        <v>250791</v>
      </c>
      <c r="E64" s="685">
        <v>61312</v>
      </c>
      <c r="F64" s="685">
        <v>246815</v>
      </c>
      <c r="G64" s="467">
        <v>6085</v>
      </c>
      <c r="H64" s="685">
        <v>137303</v>
      </c>
      <c r="I64" s="684">
        <v>0.54290000000000005</v>
      </c>
      <c r="J64" s="2"/>
    </row>
    <row r="65" spans="1:17 16384:16384" s="243" customFormat="1" ht="8.4499999999999993" customHeight="1">
      <c r="A65" s="2"/>
      <c r="B65" s="271"/>
      <c r="C65" s="601"/>
      <c r="D65" s="600"/>
      <c r="E65" s="600"/>
      <c r="F65" s="600"/>
      <c r="G65" s="564"/>
      <c r="H65" s="600"/>
      <c r="I65" s="683"/>
      <c r="J65" s="2"/>
    </row>
    <row r="66" spans="1:17 16384:16384" s="243" customFormat="1" ht="15" customHeight="1">
      <c r="A66" s="2"/>
      <c r="B66" s="2120" t="str">
        <f>Last3Qtr</f>
        <v>T4 2022 _x000D_
Bâle III</v>
      </c>
      <c r="C66" s="2121"/>
      <c r="D66" s="692"/>
      <c r="E66" s="692"/>
      <c r="F66" s="692"/>
      <c r="G66" s="693"/>
      <c r="H66" s="692"/>
      <c r="I66" s="691"/>
      <c r="J66" s="2"/>
    </row>
    <row r="67" spans="1:17 16384:16384" s="243" customFormat="1" ht="12.75">
      <c r="A67" s="2"/>
      <c r="B67" s="1640">
        <v>1</v>
      </c>
      <c r="C67" s="425" t="s">
        <v>709</v>
      </c>
      <c r="D67" s="188">
        <v>3774</v>
      </c>
      <c r="E67" s="188">
        <v>301</v>
      </c>
      <c r="F67" s="188">
        <v>3752</v>
      </c>
      <c r="G67" s="188">
        <v>26</v>
      </c>
      <c r="H67" s="188">
        <v>3037</v>
      </c>
      <c r="I67" s="689">
        <v>0.80389999999999995</v>
      </c>
      <c r="J67" s="2"/>
    </row>
    <row r="68" spans="1:17 16384:16384" s="243" customFormat="1" ht="14.85" customHeight="1">
      <c r="A68" s="2"/>
      <c r="B68" s="1640">
        <v>2</v>
      </c>
      <c r="C68" s="690" t="s">
        <v>708</v>
      </c>
      <c r="D68" s="188">
        <v>51215</v>
      </c>
      <c r="E68" s="188">
        <v>22428</v>
      </c>
      <c r="F68" s="188">
        <v>48804</v>
      </c>
      <c r="G68" s="188">
        <v>4967</v>
      </c>
      <c r="H68" s="188">
        <v>50875</v>
      </c>
      <c r="I68" s="689">
        <v>0.94610000000000005</v>
      </c>
      <c r="J68" s="2"/>
    </row>
    <row r="69" spans="1:17 16384:16384" s="243" customFormat="1" ht="12.75">
      <c r="A69" s="2"/>
      <c r="B69" s="1640">
        <v>3</v>
      </c>
      <c r="C69" s="690" t="s">
        <v>710</v>
      </c>
      <c r="D69" s="188">
        <v>8718</v>
      </c>
      <c r="E69" s="188">
        <v>791</v>
      </c>
      <c r="F69" s="188">
        <v>8718</v>
      </c>
      <c r="G69" s="188">
        <v>34</v>
      </c>
      <c r="H69" s="188">
        <v>643</v>
      </c>
      <c r="I69" s="689">
        <v>7.3400000000000007E-2</v>
      </c>
      <c r="J69" s="2"/>
    </row>
    <row r="70" spans="1:17 16384:16384" s="243" customFormat="1" ht="38.1" customHeight="1">
      <c r="A70" s="2"/>
      <c r="B70" s="1640">
        <v>4</v>
      </c>
      <c r="C70" s="690" t="s">
        <v>329</v>
      </c>
      <c r="D70" s="188">
        <v>63054</v>
      </c>
      <c r="E70" s="188">
        <v>1073</v>
      </c>
      <c r="F70" s="188">
        <v>63054</v>
      </c>
      <c r="G70" s="188">
        <v>0</v>
      </c>
      <c r="H70" s="188">
        <v>25499</v>
      </c>
      <c r="I70" s="689">
        <v>0.40439999999999998</v>
      </c>
      <c r="J70" s="2"/>
    </row>
    <row r="71" spans="1:17 16384:16384" s="243" customFormat="1" ht="15.6" customHeight="1">
      <c r="A71" s="2"/>
      <c r="B71" s="1640">
        <v>5</v>
      </c>
      <c r="C71" s="690" t="s">
        <v>52</v>
      </c>
      <c r="D71" s="188">
        <v>47456</v>
      </c>
      <c r="E71" s="188">
        <v>34148</v>
      </c>
      <c r="F71" s="188">
        <v>47242</v>
      </c>
      <c r="G71" s="188">
        <v>847</v>
      </c>
      <c r="H71" s="188">
        <v>35456</v>
      </c>
      <c r="I71" s="689">
        <v>0.73729999999999996</v>
      </c>
      <c r="J71" s="2"/>
    </row>
    <row r="72" spans="1:17 16384:16384" s="243" customFormat="1" ht="15.6" customHeight="1">
      <c r="A72" s="2"/>
      <c r="B72" s="1640">
        <v>6</v>
      </c>
      <c r="C72" s="690" t="s">
        <v>150</v>
      </c>
      <c r="D72" s="188">
        <v>3643</v>
      </c>
      <c r="E72" s="188">
        <v>0</v>
      </c>
      <c r="F72" s="188">
        <v>3643</v>
      </c>
      <c r="G72" s="188">
        <v>0</v>
      </c>
      <c r="H72" s="188">
        <v>3861</v>
      </c>
      <c r="I72" s="689">
        <v>1.06</v>
      </c>
      <c r="J72" s="2"/>
    </row>
    <row r="73" spans="1:17 16384:16384" s="243" customFormat="1" ht="15.6" customHeight="1">
      <c r="A73" s="2"/>
      <c r="B73" s="555">
        <v>7</v>
      </c>
      <c r="C73" s="688" t="s">
        <v>1311</v>
      </c>
      <c r="D73" s="470">
        <v>77086</v>
      </c>
      <c r="E73" s="470">
        <v>0</v>
      </c>
      <c r="F73" s="470">
        <v>77086</v>
      </c>
      <c r="G73" s="470">
        <v>0</v>
      </c>
      <c r="H73" s="470">
        <v>14736</v>
      </c>
      <c r="I73" s="687">
        <v>0.19120000000000001</v>
      </c>
      <c r="J73" s="2"/>
    </row>
    <row r="74" spans="1:17 16384:16384" s="243" customFormat="1" ht="15.6" customHeight="1">
      <c r="A74" s="2"/>
      <c r="B74" s="568">
        <v>8</v>
      </c>
      <c r="C74" s="686" t="s">
        <v>58</v>
      </c>
      <c r="D74" s="685">
        <v>254946</v>
      </c>
      <c r="E74" s="685">
        <v>58741</v>
      </c>
      <c r="F74" s="685">
        <v>252299</v>
      </c>
      <c r="G74" s="467">
        <v>5874</v>
      </c>
      <c r="H74" s="685">
        <v>134108</v>
      </c>
      <c r="I74" s="684">
        <v>0.53149999999999997</v>
      </c>
      <c r="J74" s="2"/>
    </row>
    <row r="75" spans="1:17 16384:16384" s="243" customFormat="1" ht="12.75">
      <c r="A75" s="2"/>
      <c r="B75" s="2122" t="s">
        <v>976</v>
      </c>
      <c r="C75" s="2122"/>
      <c r="D75" s="2122"/>
      <c r="E75" s="2122"/>
      <c r="F75" s="2122"/>
      <c r="G75" s="2122"/>
      <c r="H75" s="2122"/>
      <c r="I75" s="2122"/>
      <c r="J75" s="2"/>
    </row>
    <row r="76" spans="1:17 16384:16384" s="243" customFormat="1" ht="14.1" customHeight="1">
      <c r="A76" s="2"/>
      <c r="B76" s="1960" t="s">
        <v>1312</v>
      </c>
      <c r="C76" s="1960"/>
      <c r="D76" s="1960"/>
      <c r="E76" s="1960"/>
      <c r="F76" s="1960"/>
      <c r="G76" s="1960"/>
      <c r="H76" s="1960"/>
      <c r="I76" s="1960"/>
      <c r="J76" s="1960"/>
      <c r="K76" s="1960"/>
      <c r="L76" s="1960"/>
      <c r="M76" s="1960"/>
      <c r="N76" s="1960"/>
      <c r="O76" s="1960"/>
      <c r="P76" s="1960"/>
      <c r="Q76" s="1960"/>
      <c r="XFD76" s="682"/>
    </row>
    <row r="77" spans="1:17 16384:16384" s="243" customFormat="1" ht="12.75" hidden="1">
      <c r="A77" s="2"/>
      <c r="B77" s="681"/>
    </row>
    <row r="78" spans="1:17 16384:16384" s="243" customFormat="1" ht="12.75" hidden="1">
      <c r="A78" s="2"/>
      <c r="B78" s="681"/>
    </row>
    <row r="79" spans="1:17 16384:16384" s="243" customFormat="1" ht="12.75" hidden="1">
      <c r="A79" s="2"/>
      <c r="B79" s="681"/>
    </row>
    <row r="80" spans="1:17 16384:16384" s="243" customFormat="1" ht="12.75" hidden="1">
      <c r="A80" s="2"/>
    </row>
    <row r="81" spans="1:1" s="243" customFormat="1" ht="12.75" hidden="1">
      <c r="A81" s="2"/>
    </row>
    <row r="82" spans="1:1" s="243" customFormat="1" ht="12.75" hidden="1">
      <c r="A82" s="2"/>
    </row>
    <row r="83" spans="1:1" s="243" customFormat="1" ht="12.75" hidden="1">
      <c r="A83" s="2"/>
    </row>
    <row r="84" spans="1:1" s="243" customFormat="1" ht="12.75" hidden="1">
      <c r="A84" s="2"/>
    </row>
    <row r="85" spans="1:1" s="243" customFormat="1" ht="12.75" hidden="1">
      <c r="A85" s="2"/>
    </row>
    <row r="86" spans="1:1" s="243" customFormat="1" ht="12.75" hidden="1">
      <c r="A86" s="2"/>
    </row>
    <row r="87" spans="1:1" s="243" customFormat="1" ht="12.75" hidden="1">
      <c r="A87" s="2"/>
    </row>
    <row r="88" spans="1:1" s="243" customFormat="1" ht="12.75" hidden="1">
      <c r="A88" s="2"/>
    </row>
    <row r="89" spans="1:1" s="243" customFormat="1" ht="12.75" hidden="1">
      <c r="A89" s="2"/>
    </row>
    <row r="90" spans="1:1" s="243" customFormat="1" ht="12.75" hidden="1">
      <c r="A90" s="2"/>
    </row>
    <row r="91" spans="1:1" s="243" customFormat="1" ht="12.75" hidden="1">
      <c r="A91" s="2"/>
    </row>
    <row r="92" spans="1:1" s="243" customFormat="1" ht="12.75" hidden="1">
      <c r="A92" s="2"/>
    </row>
    <row r="93" spans="1:1" s="243" customFormat="1" ht="12.75" hidden="1">
      <c r="A93" s="2"/>
    </row>
    <row r="94" spans="1:1" s="243" customFormat="1" ht="12.75" hidden="1">
      <c r="A94" s="2"/>
    </row>
    <row r="95" spans="1:1" s="243" customFormat="1" ht="12.75" hidden="1">
      <c r="A95" s="2"/>
    </row>
    <row r="96" spans="1:1" s="243" customFormat="1" ht="12.75" hidden="1">
      <c r="A96" s="2"/>
    </row>
    <row r="97" spans="1:1" s="243" customFormat="1" ht="12.75" hidden="1">
      <c r="A97" s="2"/>
    </row>
    <row r="98" spans="1:1" s="243" customFormat="1" ht="12.75" hidden="1">
      <c r="A98" s="2"/>
    </row>
    <row r="99" spans="1:1" s="243" customFormat="1" ht="12.75" hidden="1">
      <c r="A99" s="2"/>
    </row>
    <row r="100" spans="1:1" s="243" customFormat="1" ht="12.75" hidden="1">
      <c r="A100" s="2"/>
    </row>
    <row r="101" spans="1:1" s="243" customFormat="1" ht="12.75" hidden="1">
      <c r="A101" s="2"/>
    </row>
    <row r="102" spans="1:1" s="243" customFormat="1" ht="12.75" hidden="1">
      <c r="A102" s="2"/>
    </row>
    <row r="103" spans="1:1" s="243" customFormat="1" ht="12.75" hidden="1">
      <c r="A103" s="2"/>
    </row>
    <row r="104" spans="1:1" s="243" customFormat="1" ht="12.75" hidden="1">
      <c r="A104" s="2"/>
    </row>
    <row r="105" spans="1:1" s="243" customFormat="1" ht="12.75" hidden="1">
      <c r="A105" s="2"/>
    </row>
    <row r="106" spans="1:1" s="243" customFormat="1" ht="12.75" hidden="1">
      <c r="A106" s="2"/>
    </row>
    <row r="107" spans="1:1" s="243" customFormat="1" ht="12.75" hidden="1">
      <c r="A107" s="2"/>
    </row>
    <row r="108" spans="1:1" s="243" customFormat="1" ht="12.75" hidden="1">
      <c r="A108" s="2"/>
    </row>
    <row r="109" spans="1:1" s="243" customFormat="1" ht="12.75" hidden="1">
      <c r="A109" s="2"/>
    </row>
    <row r="110" spans="1:1" s="243" customFormat="1" ht="12.75" hidden="1">
      <c r="A110" s="2"/>
    </row>
    <row r="111" spans="1:1" s="243" customFormat="1" ht="12.75" hidden="1">
      <c r="A111" s="2"/>
    </row>
    <row r="112" spans="1:1" s="243" customFormat="1" ht="12.75" hidden="1">
      <c r="A112" s="2"/>
    </row>
    <row r="113" spans="1:1" s="243" customFormat="1" ht="12.75" hidden="1">
      <c r="A113" s="2"/>
    </row>
    <row r="114" spans="1:1" s="243" customFormat="1" ht="12.75" hidden="1">
      <c r="A114" s="2"/>
    </row>
    <row r="115" spans="1:1" s="243" customFormat="1" ht="12.75" hidden="1">
      <c r="A115" s="2"/>
    </row>
    <row r="116" spans="1:1" s="243" customFormat="1" ht="12.75" hidden="1">
      <c r="A116" s="2"/>
    </row>
    <row r="117" spans="1:1" s="243" customFormat="1" ht="12.75" hidden="1">
      <c r="A117" s="2"/>
    </row>
    <row r="118" spans="1:1" s="243" customFormat="1" ht="12.75" hidden="1">
      <c r="A118" s="2"/>
    </row>
    <row r="119" spans="1:1" s="243" customFormat="1" ht="12.75" hidden="1">
      <c r="A119" s="2"/>
    </row>
    <row r="120" spans="1:1" s="243" customFormat="1" ht="12.75" hidden="1">
      <c r="A120" s="2"/>
    </row>
    <row r="121" spans="1:1" s="243" customFormat="1" ht="12.75" hidden="1">
      <c r="A121" s="2"/>
    </row>
    <row r="122" spans="1:1" s="243" customFormat="1" ht="12.75" hidden="1">
      <c r="A122" s="2"/>
    </row>
    <row r="123" spans="1:1" s="243" customFormat="1" ht="12.75" hidden="1">
      <c r="A123" s="2"/>
    </row>
    <row r="124" spans="1:1" s="243" customFormat="1" ht="12.75" hidden="1">
      <c r="A124" s="2"/>
    </row>
    <row r="125" spans="1:1" s="243" customFormat="1" ht="12.75" hidden="1">
      <c r="A125" s="2"/>
    </row>
    <row r="126" spans="1:1" s="243" customFormat="1" ht="12.75" hidden="1">
      <c r="A126" s="2"/>
    </row>
    <row r="127" spans="1:1" s="243" customFormat="1" ht="12.75" hidden="1">
      <c r="A127" s="2"/>
    </row>
    <row r="128" spans="1:1" s="243" customFormat="1" ht="12.75" hidden="1">
      <c r="A128" s="2"/>
    </row>
    <row r="129" spans="1:1" s="243" customFormat="1" ht="12.75" hidden="1">
      <c r="A129" s="2"/>
    </row>
    <row r="130" spans="1:1" s="243" customFormat="1" ht="12.75" hidden="1">
      <c r="A130" s="2"/>
    </row>
    <row r="131" spans="1:1" s="243" customFormat="1" ht="12.75" hidden="1">
      <c r="A131" s="2"/>
    </row>
    <row r="132" spans="1:1" s="243" customFormat="1" ht="12.75" hidden="1">
      <c r="A132" s="2"/>
    </row>
    <row r="133" spans="1:1" s="243" customFormat="1" ht="12.75" hidden="1">
      <c r="A133" s="2"/>
    </row>
    <row r="134" spans="1:1" s="243" customFormat="1" ht="12.75" hidden="1">
      <c r="A134" s="2"/>
    </row>
    <row r="135" spans="1:1" s="243" customFormat="1" ht="12.75" hidden="1">
      <c r="A135" s="2"/>
    </row>
    <row r="136" spans="1:1" s="243" customFormat="1" ht="12.75" hidden="1">
      <c r="A136" s="2"/>
    </row>
    <row r="137" spans="1:1" s="243" customFormat="1" ht="12.75" hidden="1">
      <c r="A137" s="2"/>
    </row>
    <row r="138" spans="1:1" s="243" customFormat="1" ht="12.75" hidden="1">
      <c r="A138" s="2"/>
    </row>
    <row r="139" spans="1:1" s="243" customFormat="1" ht="12.75" hidden="1">
      <c r="A139" s="2"/>
    </row>
    <row r="140" spans="1:1" s="243" customFormat="1" ht="12.75" hidden="1">
      <c r="A140" s="2"/>
    </row>
    <row r="141" spans="1:1" s="243" customFormat="1" ht="12.75" hidden="1">
      <c r="A141" s="2"/>
    </row>
    <row r="142" spans="1:1" s="243" customFormat="1" ht="12.75" hidden="1">
      <c r="A142" s="2"/>
    </row>
    <row r="143" spans="1:1" s="243" customFormat="1" ht="12.75" hidden="1">
      <c r="A143" s="2"/>
    </row>
    <row r="144" spans="1:1" s="243" customFormat="1" ht="12.75" hidden="1">
      <c r="A144" s="2"/>
    </row>
    <row r="145" spans="1:1" s="243" customFormat="1" ht="12.75" hidden="1">
      <c r="A145" s="2"/>
    </row>
    <row r="146" spans="1:1" s="243" customFormat="1" ht="12.75" hidden="1">
      <c r="A146" s="2"/>
    </row>
    <row r="147" spans="1:1" s="243" customFormat="1" ht="12.75" hidden="1">
      <c r="A147" s="2"/>
    </row>
    <row r="148" spans="1:1" s="243" customFormat="1" ht="12.75" hidden="1">
      <c r="A148" s="2"/>
    </row>
    <row r="149" spans="1:1" s="243" customFormat="1" ht="12.75" hidden="1">
      <c r="A149" s="2"/>
    </row>
    <row r="150" spans="1:1" s="243" customFormat="1" ht="12.75" hidden="1">
      <c r="A150" s="2"/>
    </row>
    <row r="151" spans="1:1" s="243" customFormat="1" ht="12.75" hidden="1">
      <c r="A151" s="2"/>
    </row>
    <row r="152" spans="1:1" s="243" customFormat="1" ht="12.75" hidden="1">
      <c r="A152" s="2"/>
    </row>
    <row r="153" spans="1:1" s="243" customFormat="1" ht="12.75" hidden="1">
      <c r="A153" s="2"/>
    </row>
    <row r="154" spans="1:1" s="243" customFormat="1" ht="12.75" hidden="1">
      <c r="A154" s="2"/>
    </row>
    <row r="155" spans="1:1" s="243" customFormat="1" ht="12.75" hidden="1">
      <c r="A155" s="2"/>
    </row>
    <row r="156" spans="1:1" s="243" customFormat="1" ht="12.75" hidden="1">
      <c r="A156" s="2"/>
    </row>
    <row r="157" spans="1:1" s="243" customFormat="1" ht="12.75" hidden="1">
      <c r="A157" s="2"/>
    </row>
    <row r="158" spans="1:1" s="243" customFormat="1" ht="12.75" hidden="1">
      <c r="A158" s="2"/>
    </row>
    <row r="159" spans="1:1" s="243" customFormat="1" ht="12.75" hidden="1">
      <c r="A159" s="2"/>
    </row>
    <row r="160" spans="1:1" s="243" customFormat="1" ht="12.75" hidden="1">
      <c r="A160" s="2"/>
    </row>
    <row r="161" spans="1:1" s="243" customFormat="1" ht="12.75" hidden="1">
      <c r="A161" s="2"/>
    </row>
    <row r="162" spans="1:1" s="243" customFormat="1" ht="12.75" hidden="1">
      <c r="A162" s="2"/>
    </row>
    <row r="163" spans="1:1" s="243" customFormat="1" ht="12.75" hidden="1">
      <c r="A163" s="2"/>
    </row>
    <row r="164" spans="1:1" s="243" customFormat="1" ht="12.75" hidden="1">
      <c r="A164" s="2"/>
    </row>
    <row r="165" spans="1:1" s="243" customFormat="1" ht="12.75" hidden="1">
      <c r="A165" s="2"/>
    </row>
    <row r="166" spans="1:1" s="243" customFormat="1" ht="12.75" hidden="1">
      <c r="A166" s="2"/>
    </row>
    <row r="167" spans="1:1" s="243" customFormat="1" ht="12.75" hidden="1">
      <c r="A167" s="2"/>
    </row>
    <row r="168" spans="1:1" s="243" customFormat="1" ht="12.75" hidden="1">
      <c r="A168" s="2"/>
    </row>
    <row r="169" spans="1:1" s="243" customFormat="1" ht="12.75" hidden="1">
      <c r="A169" s="2"/>
    </row>
    <row r="170" spans="1:1" s="243" customFormat="1" ht="12.75" hidden="1">
      <c r="A170" s="2"/>
    </row>
    <row r="171" spans="1:1" s="243" customFormat="1" ht="12.75" hidden="1">
      <c r="A171" s="2"/>
    </row>
    <row r="172" spans="1:1" s="243" customFormat="1" ht="12.75" hidden="1">
      <c r="A172" s="2"/>
    </row>
  </sheetData>
  <mergeCells count="12">
    <mergeCell ref="B5:C5"/>
    <mergeCell ref="B6:C6"/>
    <mergeCell ref="B2:I2"/>
    <mergeCell ref="B3:C4"/>
    <mergeCell ref="D4:E4"/>
    <mergeCell ref="F4:G4"/>
    <mergeCell ref="H4:I4"/>
    <mergeCell ref="B31:C31"/>
    <mergeCell ref="B56:C56"/>
    <mergeCell ref="B66:C66"/>
    <mergeCell ref="B75:I75"/>
    <mergeCell ref="B76:Q76"/>
  </mergeCells>
  <hyperlinks>
    <hyperlink ref="B1" location="ToC!A1" display="Retour à la table des matières" xr:uid="{00000000-0004-0000-1700-000000000000}"/>
  </hyperlinks>
  <pageMargins left="0.51181102362204722" right="0.51181102362204722" top="0.51181102362204722" bottom="0.51181102362204722" header="0.23622047244094491" footer="0.23622047244094491"/>
  <pageSetup scale="82" firstPageNumber="6" fitToHeight="0" orientation="landscape" r:id="rId1"/>
  <headerFooter>
    <oddFooter>&amp;L&amp;G&amp;CInformations supplémentaires sur les 
fonds propres réglementaires&amp;RPage &amp;P de &amp;N]</oddFooter>
  </headerFooter>
  <rowBreaks count="2" manualBreakCount="2">
    <brk id="30" min="1" max="16" man="1"/>
    <brk id="55" min="1" max="16"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F053-27BC-45C3-95C1-85CD25477EEE}">
  <sheetPr codeName="Sheet51">
    <tabColor theme="5"/>
    <pageSetUpPr fitToPage="1"/>
  </sheetPr>
  <dimension ref="A1:AN177"/>
  <sheetViews>
    <sheetView topLeftCell="A9" zoomScale="85" zoomScaleNormal="85" workbookViewId="0"/>
  </sheetViews>
  <sheetFormatPr defaultColWidth="0" defaultRowHeight="14.45" customHeight="1" zeroHeight="1"/>
  <cols>
    <col min="1" max="1" width="1.42578125" style="1" customWidth="1"/>
    <col min="2" max="2" width="11.42578125" customWidth="1"/>
    <col min="3" max="3" width="35.85546875" customWidth="1"/>
    <col min="4" max="4" width="12.42578125" customWidth="1"/>
    <col min="5" max="5" width="8.42578125" customWidth="1"/>
    <col min="6" max="8" width="11.42578125" bestFit="1" customWidth="1"/>
    <col min="9" max="9" width="11.42578125" customWidth="1"/>
    <col min="10" max="10" width="11.42578125" bestFit="1" customWidth="1"/>
    <col min="11" max="18" width="8.42578125" customWidth="1"/>
    <col min="19" max="19" width="9.42578125" bestFit="1" customWidth="1"/>
    <col min="20" max="22" width="8.42578125" customWidth="1"/>
    <col min="23" max="23" width="9.42578125" bestFit="1" customWidth="1"/>
    <col min="24" max="33" width="8.42578125" customWidth="1"/>
    <col min="34" max="34" width="26.85546875" customWidth="1"/>
    <col min="35" max="35" width="1.42578125" customWidth="1"/>
    <col min="36" max="37" width="0" hidden="1" customWidth="1"/>
    <col min="38" max="16384" width="8.42578125" hidden="1"/>
  </cols>
  <sheetData>
    <row r="1" spans="1:40" ht="12.2" customHeight="1">
      <c r="B1" s="100" t="s">
        <v>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s="295" customFormat="1" ht="20.100000000000001" customHeight="1">
      <c r="A2" s="31"/>
      <c r="B2" s="514" t="s">
        <v>1202</v>
      </c>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2"/>
      <c r="AI2" s="31"/>
    </row>
    <row r="3" spans="1:40" ht="31.5" customHeight="1">
      <c r="B3" s="2141" t="s">
        <v>701</v>
      </c>
      <c r="C3" s="716" t="s">
        <v>330</v>
      </c>
      <c r="D3" s="373" t="s">
        <v>77</v>
      </c>
      <c r="E3" s="373" t="s">
        <v>149</v>
      </c>
      <c r="F3" s="373" t="s">
        <v>148</v>
      </c>
      <c r="G3" s="373" t="s">
        <v>177</v>
      </c>
      <c r="H3" s="373" t="s">
        <v>176</v>
      </c>
      <c r="I3" s="373" t="s">
        <v>175</v>
      </c>
      <c r="J3" s="373" t="s">
        <v>174</v>
      </c>
      <c r="K3" s="373" t="s">
        <v>378</v>
      </c>
      <c r="L3" s="373" t="s">
        <v>377</v>
      </c>
      <c r="M3" s="373" t="s">
        <v>376</v>
      </c>
      <c r="N3" s="373" t="s">
        <v>394</v>
      </c>
      <c r="O3" s="373" t="s">
        <v>393</v>
      </c>
      <c r="P3" s="373" t="s">
        <v>477</v>
      </c>
      <c r="Q3" s="373" t="s">
        <v>476</v>
      </c>
      <c r="R3" s="373" t="s">
        <v>475</v>
      </c>
      <c r="S3" s="373" t="s">
        <v>474</v>
      </c>
      <c r="T3" s="373" t="s">
        <v>473</v>
      </c>
      <c r="U3" s="373" t="s">
        <v>674</v>
      </c>
      <c r="V3" s="373" t="s">
        <v>675</v>
      </c>
      <c r="W3" s="373" t="s">
        <v>676</v>
      </c>
      <c r="X3" s="373" t="s">
        <v>607</v>
      </c>
      <c r="Y3" s="373" t="s">
        <v>677</v>
      </c>
      <c r="Z3" s="373" t="s">
        <v>678</v>
      </c>
      <c r="AA3" s="373" t="s">
        <v>677</v>
      </c>
      <c r="AB3" s="373" t="s">
        <v>679</v>
      </c>
      <c r="AC3" s="373" t="s">
        <v>680</v>
      </c>
      <c r="AD3" s="373" t="s">
        <v>681</v>
      </c>
      <c r="AE3" s="373" t="s">
        <v>682</v>
      </c>
      <c r="AF3" s="373" t="s">
        <v>683</v>
      </c>
      <c r="AG3" s="373" t="s">
        <v>684</v>
      </c>
      <c r="AH3" s="715" t="s">
        <v>673</v>
      </c>
      <c r="AI3" s="1"/>
    </row>
    <row r="4" spans="1:40" s="243" customFormat="1" ht="12.75">
      <c r="A4" s="2"/>
      <c r="B4" s="2142"/>
      <c r="C4" s="714"/>
      <c r="D4" s="2144">
        <v>0</v>
      </c>
      <c r="E4" s="2144">
        <v>0.15</v>
      </c>
      <c r="F4" s="2144">
        <v>0.2</v>
      </c>
      <c r="G4" s="2144">
        <v>0.25</v>
      </c>
      <c r="H4" s="2144">
        <v>0.3</v>
      </c>
      <c r="I4" s="2144">
        <v>0.35</v>
      </c>
      <c r="J4" s="2144">
        <v>0.4</v>
      </c>
      <c r="K4" s="2144">
        <v>0.44</v>
      </c>
      <c r="L4" s="2133">
        <v>0.45</v>
      </c>
      <c r="M4" s="2133">
        <v>0.5</v>
      </c>
      <c r="N4" s="2133">
        <v>0.55000000000000004</v>
      </c>
      <c r="O4" s="2133">
        <v>0.6</v>
      </c>
      <c r="P4" s="2133">
        <v>0.65</v>
      </c>
      <c r="Q4" s="2133">
        <v>0.66</v>
      </c>
      <c r="R4" s="2133">
        <v>0.7</v>
      </c>
      <c r="S4" s="2133">
        <v>0.75</v>
      </c>
      <c r="T4" s="2133">
        <v>0.8</v>
      </c>
      <c r="U4" s="2133">
        <v>0.85</v>
      </c>
      <c r="V4" s="2133">
        <v>0.9</v>
      </c>
      <c r="W4" s="2133">
        <v>1</v>
      </c>
      <c r="X4" s="2133">
        <v>1.05</v>
      </c>
      <c r="Y4" s="2133">
        <v>1.1000000000000001</v>
      </c>
      <c r="Z4" s="2133">
        <v>1.3</v>
      </c>
      <c r="AA4" s="2133">
        <v>1.5</v>
      </c>
      <c r="AB4" s="2133">
        <v>2.2000000000000002</v>
      </c>
      <c r="AC4" s="2133">
        <v>2.5</v>
      </c>
      <c r="AD4" s="2133">
        <v>3.3</v>
      </c>
      <c r="AE4" s="2133">
        <v>4</v>
      </c>
      <c r="AF4" s="2133">
        <v>12.5</v>
      </c>
      <c r="AG4" s="2046" t="s">
        <v>715</v>
      </c>
      <c r="AH4" s="2138" t="s">
        <v>1108</v>
      </c>
      <c r="AI4" s="2"/>
    </row>
    <row r="5" spans="1:40" s="243" customFormat="1" ht="12.75">
      <c r="A5" s="2"/>
      <c r="B5" s="2142"/>
      <c r="C5" s="713"/>
      <c r="D5" s="2145">
        <v>0</v>
      </c>
      <c r="E5" s="2145">
        <v>0</v>
      </c>
      <c r="F5" s="2145">
        <v>0</v>
      </c>
      <c r="G5" s="2145">
        <v>0</v>
      </c>
      <c r="H5" s="2145">
        <v>0</v>
      </c>
      <c r="I5" s="2145">
        <v>0</v>
      </c>
      <c r="J5" s="2145">
        <v>0</v>
      </c>
      <c r="K5" s="2145">
        <v>0</v>
      </c>
      <c r="L5" s="2134"/>
      <c r="M5" s="2134"/>
      <c r="N5" s="2134"/>
      <c r="O5" s="2134"/>
      <c r="P5" s="2134"/>
      <c r="Q5" s="2134"/>
      <c r="R5" s="2134"/>
      <c r="S5" s="2134"/>
      <c r="T5" s="2134"/>
      <c r="U5" s="2134"/>
      <c r="V5" s="2134"/>
      <c r="W5" s="2134"/>
      <c r="X5" s="2134"/>
      <c r="Y5" s="2134"/>
      <c r="Z5" s="2134"/>
      <c r="AA5" s="2134"/>
      <c r="AB5" s="2134"/>
      <c r="AC5" s="2134"/>
      <c r="AD5" s="2134"/>
      <c r="AE5" s="2134"/>
      <c r="AF5" s="2134"/>
      <c r="AG5" s="2136">
        <v>0</v>
      </c>
      <c r="AH5" s="2139"/>
      <c r="AI5" s="2"/>
    </row>
    <row r="6" spans="1:40" s="243" customFormat="1" ht="12.75">
      <c r="A6" s="2"/>
      <c r="B6" s="2142"/>
      <c r="C6" s="712"/>
      <c r="D6" s="2145">
        <v>0</v>
      </c>
      <c r="E6" s="2145">
        <v>0</v>
      </c>
      <c r="F6" s="2145">
        <v>0</v>
      </c>
      <c r="G6" s="2145">
        <v>0</v>
      </c>
      <c r="H6" s="2145">
        <v>0</v>
      </c>
      <c r="I6" s="2145">
        <v>0</v>
      </c>
      <c r="J6" s="2145">
        <v>0</v>
      </c>
      <c r="K6" s="2145">
        <v>0</v>
      </c>
      <c r="L6" s="2134"/>
      <c r="M6" s="2134"/>
      <c r="N6" s="2134"/>
      <c r="O6" s="2134"/>
      <c r="P6" s="2134"/>
      <c r="Q6" s="2134"/>
      <c r="R6" s="2134"/>
      <c r="S6" s="2134"/>
      <c r="T6" s="2134"/>
      <c r="U6" s="2134"/>
      <c r="V6" s="2134"/>
      <c r="W6" s="2134"/>
      <c r="X6" s="2134"/>
      <c r="Y6" s="2134"/>
      <c r="Z6" s="2134"/>
      <c r="AA6" s="2134"/>
      <c r="AB6" s="2134"/>
      <c r="AC6" s="2134"/>
      <c r="AD6" s="2134"/>
      <c r="AE6" s="2134"/>
      <c r="AF6" s="2134"/>
      <c r="AG6" s="2136">
        <v>0</v>
      </c>
      <c r="AH6" s="2139"/>
      <c r="AI6" s="2"/>
    </row>
    <row r="7" spans="1:40" s="243" customFormat="1" ht="42" customHeight="1">
      <c r="A7" s="2"/>
      <c r="B7" s="2143"/>
      <c r="C7" s="1845" t="s">
        <v>324</v>
      </c>
      <c r="D7" s="2146">
        <v>0</v>
      </c>
      <c r="E7" s="2146">
        <v>0</v>
      </c>
      <c r="F7" s="2146">
        <v>0</v>
      </c>
      <c r="G7" s="2146">
        <v>0</v>
      </c>
      <c r="H7" s="2146">
        <v>0</v>
      </c>
      <c r="I7" s="2146">
        <v>0</v>
      </c>
      <c r="J7" s="2146">
        <v>0</v>
      </c>
      <c r="K7" s="2146">
        <v>0</v>
      </c>
      <c r="L7" s="2135"/>
      <c r="M7" s="2135"/>
      <c r="N7" s="2135"/>
      <c r="O7" s="2135"/>
      <c r="P7" s="2135"/>
      <c r="Q7" s="2135"/>
      <c r="R7" s="2135"/>
      <c r="S7" s="2135"/>
      <c r="T7" s="2135"/>
      <c r="U7" s="2135"/>
      <c r="V7" s="2135"/>
      <c r="W7" s="2135"/>
      <c r="X7" s="2135"/>
      <c r="Y7" s="2135"/>
      <c r="Z7" s="2135"/>
      <c r="AA7" s="2135"/>
      <c r="AB7" s="2135"/>
      <c r="AC7" s="2135"/>
      <c r="AD7" s="2135"/>
      <c r="AE7" s="2135"/>
      <c r="AF7" s="2135"/>
      <c r="AG7" s="2137">
        <v>0</v>
      </c>
      <c r="AH7" s="2140"/>
      <c r="AI7" s="2"/>
    </row>
    <row r="8" spans="1:40" s="243" customFormat="1" ht="12.75">
      <c r="A8" s="2"/>
      <c r="B8" s="2120" t="str">
        <f>+CurrQtr</f>
        <v>T3 2023 
Bâle III révisé</v>
      </c>
      <c r="C8" s="2121"/>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711"/>
      <c r="AI8" s="2"/>
    </row>
    <row r="9" spans="1:40" s="243" customFormat="1" ht="25.5">
      <c r="A9" s="2"/>
      <c r="B9" s="1745">
        <v>1</v>
      </c>
      <c r="C9" s="1731" t="s">
        <v>362</v>
      </c>
      <c r="D9" s="188">
        <v>12439</v>
      </c>
      <c r="E9" s="188">
        <v>0</v>
      </c>
      <c r="F9" s="188">
        <v>493</v>
      </c>
      <c r="G9" s="188">
        <v>0</v>
      </c>
      <c r="H9" s="188">
        <v>0</v>
      </c>
      <c r="I9" s="188">
        <v>0</v>
      </c>
      <c r="J9" s="188">
        <v>0</v>
      </c>
      <c r="K9" s="188">
        <v>0</v>
      </c>
      <c r="L9" s="188">
        <v>0</v>
      </c>
      <c r="M9" s="188">
        <v>1663</v>
      </c>
      <c r="N9" s="188">
        <v>0</v>
      </c>
      <c r="O9" s="188">
        <v>0</v>
      </c>
      <c r="P9" s="188">
        <v>0</v>
      </c>
      <c r="Q9" s="188">
        <v>0</v>
      </c>
      <c r="R9" s="188">
        <v>0</v>
      </c>
      <c r="S9" s="188">
        <v>0</v>
      </c>
      <c r="T9" s="188">
        <v>0</v>
      </c>
      <c r="U9" s="188">
        <v>0</v>
      </c>
      <c r="V9" s="188">
        <v>0</v>
      </c>
      <c r="W9" s="188">
        <v>187</v>
      </c>
      <c r="X9" s="188">
        <v>0</v>
      </c>
      <c r="Y9" s="188">
        <v>0</v>
      </c>
      <c r="Z9" s="188">
        <v>0</v>
      </c>
      <c r="AA9" s="188">
        <v>0</v>
      </c>
      <c r="AB9" s="188">
        <v>0</v>
      </c>
      <c r="AC9" s="188">
        <v>0</v>
      </c>
      <c r="AD9" s="188">
        <v>0</v>
      </c>
      <c r="AE9" s="188">
        <v>0</v>
      </c>
      <c r="AF9" s="188">
        <v>0</v>
      </c>
      <c r="AG9" s="188">
        <v>0</v>
      </c>
      <c r="AH9" s="709">
        <v>14782</v>
      </c>
      <c r="AI9" s="2"/>
    </row>
    <row r="10" spans="1:40" s="243" customFormat="1" ht="18" customHeight="1">
      <c r="A10" s="2"/>
      <c r="B10" s="1745">
        <v>2</v>
      </c>
      <c r="C10" s="1731" t="s">
        <v>364</v>
      </c>
      <c r="D10" s="188">
        <v>6424</v>
      </c>
      <c r="E10" s="188">
        <v>0</v>
      </c>
      <c r="F10" s="188">
        <v>1</v>
      </c>
      <c r="G10" s="188">
        <v>0</v>
      </c>
      <c r="H10" s="188">
        <v>0</v>
      </c>
      <c r="I10" s="188">
        <v>0</v>
      </c>
      <c r="J10" s="188">
        <v>0</v>
      </c>
      <c r="K10" s="188">
        <v>0</v>
      </c>
      <c r="L10" s="188">
        <v>0</v>
      </c>
      <c r="M10" s="188">
        <v>0</v>
      </c>
      <c r="N10" s="188">
        <v>0</v>
      </c>
      <c r="O10" s="188">
        <v>0</v>
      </c>
      <c r="P10" s="188">
        <v>0</v>
      </c>
      <c r="Q10" s="188">
        <v>0</v>
      </c>
      <c r="R10" s="188">
        <v>0</v>
      </c>
      <c r="S10" s="188">
        <v>0</v>
      </c>
      <c r="T10" s="188">
        <v>0</v>
      </c>
      <c r="U10" s="188">
        <v>0</v>
      </c>
      <c r="V10" s="188">
        <v>0</v>
      </c>
      <c r="W10" s="188">
        <v>3450</v>
      </c>
      <c r="X10" s="188">
        <v>0</v>
      </c>
      <c r="Y10" s="188">
        <v>0</v>
      </c>
      <c r="Z10" s="188">
        <v>0</v>
      </c>
      <c r="AA10" s="188">
        <v>0</v>
      </c>
      <c r="AB10" s="188">
        <v>0</v>
      </c>
      <c r="AC10" s="188">
        <v>0</v>
      </c>
      <c r="AD10" s="188">
        <v>0</v>
      </c>
      <c r="AE10" s="188">
        <v>0</v>
      </c>
      <c r="AF10" s="188">
        <v>0</v>
      </c>
      <c r="AG10" s="188">
        <v>0</v>
      </c>
      <c r="AH10" s="709">
        <v>9875</v>
      </c>
      <c r="AI10" s="2"/>
    </row>
    <row r="11" spans="1:40" s="243" customFormat="1" ht="18" customHeight="1">
      <c r="A11" s="2"/>
      <c r="B11" s="1745">
        <v>3</v>
      </c>
      <c r="C11" s="1731" t="s">
        <v>658</v>
      </c>
      <c r="D11" s="188">
        <v>0</v>
      </c>
      <c r="E11" s="188">
        <v>0</v>
      </c>
      <c r="F11" s="188">
        <v>0</v>
      </c>
      <c r="G11" s="188">
        <v>0</v>
      </c>
      <c r="H11" s="188">
        <v>0</v>
      </c>
      <c r="I11" s="188">
        <v>0</v>
      </c>
      <c r="J11" s="188">
        <v>0</v>
      </c>
      <c r="K11" s="188">
        <v>0</v>
      </c>
      <c r="L11" s="188">
        <v>0</v>
      </c>
      <c r="M11" s="188">
        <v>0</v>
      </c>
      <c r="N11" s="188">
        <v>0</v>
      </c>
      <c r="O11" s="188">
        <v>0</v>
      </c>
      <c r="P11" s="188">
        <v>0</v>
      </c>
      <c r="Q11" s="188">
        <v>0</v>
      </c>
      <c r="R11" s="188">
        <v>0</v>
      </c>
      <c r="S11" s="188">
        <v>0</v>
      </c>
      <c r="T11" s="188">
        <v>0</v>
      </c>
      <c r="U11" s="188">
        <v>0</v>
      </c>
      <c r="V11" s="188">
        <v>0</v>
      </c>
      <c r="W11" s="188">
        <v>0</v>
      </c>
      <c r="X11" s="188">
        <v>0</v>
      </c>
      <c r="Y11" s="188">
        <v>0</v>
      </c>
      <c r="Z11" s="188">
        <v>0</v>
      </c>
      <c r="AA11" s="188">
        <v>0</v>
      </c>
      <c r="AB11" s="188">
        <v>0</v>
      </c>
      <c r="AC11" s="188">
        <v>0</v>
      </c>
      <c r="AD11" s="188">
        <v>0</v>
      </c>
      <c r="AE11" s="188">
        <v>0</v>
      </c>
      <c r="AF11" s="188">
        <v>0</v>
      </c>
      <c r="AG11" s="188">
        <v>0</v>
      </c>
      <c r="AH11" s="709">
        <v>0</v>
      </c>
      <c r="AI11" s="2"/>
    </row>
    <row r="12" spans="1:40" s="243" customFormat="1" ht="18" customHeight="1">
      <c r="A12" s="2"/>
      <c r="B12" s="1745">
        <v>4</v>
      </c>
      <c r="C12" s="1731" t="s">
        <v>709</v>
      </c>
      <c r="D12" s="188">
        <v>0</v>
      </c>
      <c r="E12" s="188">
        <v>0</v>
      </c>
      <c r="F12" s="188">
        <v>335</v>
      </c>
      <c r="G12" s="188">
        <v>0</v>
      </c>
      <c r="H12" s="188">
        <v>23</v>
      </c>
      <c r="I12" s="188">
        <v>0</v>
      </c>
      <c r="J12" s="188">
        <v>802</v>
      </c>
      <c r="K12" s="188">
        <v>0</v>
      </c>
      <c r="L12" s="188">
        <v>0</v>
      </c>
      <c r="M12" s="188">
        <v>160</v>
      </c>
      <c r="N12" s="188">
        <v>0</v>
      </c>
      <c r="O12" s="188">
        <v>0</v>
      </c>
      <c r="P12" s="188">
        <v>0</v>
      </c>
      <c r="Q12" s="188">
        <v>243</v>
      </c>
      <c r="R12" s="188">
        <v>0</v>
      </c>
      <c r="S12" s="188">
        <v>435</v>
      </c>
      <c r="T12" s="188">
        <v>0</v>
      </c>
      <c r="U12" s="188">
        <v>0</v>
      </c>
      <c r="V12" s="188">
        <v>0</v>
      </c>
      <c r="W12" s="188">
        <v>1</v>
      </c>
      <c r="X12" s="188">
        <v>0</v>
      </c>
      <c r="Y12" s="188">
        <v>0</v>
      </c>
      <c r="Z12" s="188">
        <v>0</v>
      </c>
      <c r="AA12" s="188">
        <v>0</v>
      </c>
      <c r="AB12" s="188">
        <v>0</v>
      </c>
      <c r="AC12" s="188">
        <v>0</v>
      </c>
      <c r="AD12" s="188">
        <v>0</v>
      </c>
      <c r="AE12" s="188">
        <v>0</v>
      </c>
      <c r="AF12" s="188">
        <v>0</v>
      </c>
      <c r="AG12" s="188">
        <v>0</v>
      </c>
      <c r="AH12" s="709">
        <v>1999</v>
      </c>
      <c r="AI12" s="2"/>
    </row>
    <row r="13" spans="1:40" s="243" customFormat="1" ht="25.5" hidden="1">
      <c r="A13" s="2"/>
      <c r="B13" s="1745"/>
      <c r="C13" s="1746" t="s">
        <v>659</v>
      </c>
      <c r="D13" s="188">
        <v>0</v>
      </c>
      <c r="E13" s="188">
        <v>0</v>
      </c>
      <c r="F13" s="188">
        <v>331</v>
      </c>
      <c r="G13" s="188">
        <v>0</v>
      </c>
      <c r="H13" s="188">
        <v>0</v>
      </c>
      <c r="I13" s="188">
        <v>0</v>
      </c>
      <c r="J13" s="188">
        <v>59</v>
      </c>
      <c r="K13" s="188">
        <v>0</v>
      </c>
      <c r="L13" s="188">
        <v>0</v>
      </c>
      <c r="M13" s="188">
        <v>0</v>
      </c>
      <c r="N13" s="188">
        <v>0</v>
      </c>
      <c r="O13" s="188">
        <v>0</v>
      </c>
      <c r="P13" s="188">
        <v>0</v>
      </c>
      <c r="Q13" s="188">
        <v>243</v>
      </c>
      <c r="R13" s="188">
        <v>0</v>
      </c>
      <c r="S13" s="188">
        <v>174</v>
      </c>
      <c r="T13" s="188">
        <v>0</v>
      </c>
      <c r="U13" s="188">
        <v>0</v>
      </c>
      <c r="V13" s="188">
        <v>0</v>
      </c>
      <c r="W13" s="188">
        <v>0</v>
      </c>
      <c r="X13" s="188">
        <v>0</v>
      </c>
      <c r="Y13" s="188">
        <v>0</v>
      </c>
      <c r="Z13" s="188">
        <v>0</v>
      </c>
      <c r="AA13" s="188">
        <v>0</v>
      </c>
      <c r="AB13" s="188">
        <v>0</v>
      </c>
      <c r="AC13" s="188">
        <v>0</v>
      </c>
      <c r="AD13" s="188">
        <v>0</v>
      </c>
      <c r="AE13" s="188">
        <v>0</v>
      </c>
      <c r="AF13" s="188">
        <v>0</v>
      </c>
      <c r="AG13" s="188">
        <v>0</v>
      </c>
      <c r="AH13" s="709">
        <v>807</v>
      </c>
      <c r="AI13" s="2"/>
    </row>
    <row r="14" spans="1:40" s="243" customFormat="1" ht="18" customHeight="1">
      <c r="A14" s="2"/>
      <c r="B14" s="1745">
        <v>5</v>
      </c>
      <c r="C14" s="1731" t="s">
        <v>365</v>
      </c>
      <c r="D14" s="188">
        <v>0</v>
      </c>
      <c r="E14" s="188">
        <v>0</v>
      </c>
      <c r="F14" s="188">
        <v>0</v>
      </c>
      <c r="G14" s="188">
        <v>0</v>
      </c>
      <c r="H14" s="188">
        <v>0</v>
      </c>
      <c r="I14" s="188">
        <v>0</v>
      </c>
      <c r="J14" s="188">
        <v>0</v>
      </c>
      <c r="K14" s="188">
        <v>0</v>
      </c>
      <c r="L14" s="188">
        <v>0</v>
      </c>
      <c r="M14" s="188">
        <v>0</v>
      </c>
      <c r="N14" s="188">
        <v>0</v>
      </c>
      <c r="O14" s="188">
        <v>0</v>
      </c>
      <c r="P14" s="188">
        <v>0</v>
      </c>
      <c r="Q14" s="188">
        <v>0</v>
      </c>
      <c r="R14" s="188">
        <v>0</v>
      </c>
      <c r="S14" s="188">
        <v>0</v>
      </c>
      <c r="T14" s="188">
        <v>0</v>
      </c>
      <c r="U14" s="188">
        <v>0</v>
      </c>
      <c r="V14" s="188">
        <v>0</v>
      </c>
      <c r="W14" s="188">
        <v>0</v>
      </c>
      <c r="X14" s="188">
        <v>0</v>
      </c>
      <c r="Y14" s="188">
        <v>0</v>
      </c>
      <c r="Z14" s="188">
        <v>0</v>
      </c>
      <c r="AA14" s="188">
        <v>0</v>
      </c>
      <c r="AB14" s="188">
        <v>0</v>
      </c>
      <c r="AC14" s="188">
        <v>0</v>
      </c>
      <c r="AD14" s="188">
        <v>0</v>
      </c>
      <c r="AE14" s="188">
        <v>0</v>
      </c>
      <c r="AF14" s="188">
        <v>0</v>
      </c>
      <c r="AG14" s="188">
        <v>0</v>
      </c>
      <c r="AH14" s="709">
        <v>0</v>
      </c>
      <c r="AI14" s="2"/>
    </row>
    <row r="15" spans="1:40" s="243" customFormat="1" ht="18" customHeight="1">
      <c r="A15" s="2"/>
      <c r="B15" s="1745">
        <v>6</v>
      </c>
      <c r="C15" s="690" t="s">
        <v>1217</v>
      </c>
      <c r="D15" s="188">
        <v>0</v>
      </c>
      <c r="E15" s="188">
        <v>0</v>
      </c>
      <c r="F15" s="188">
        <v>89</v>
      </c>
      <c r="G15" s="188">
        <v>0</v>
      </c>
      <c r="H15" s="188">
        <v>0</v>
      </c>
      <c r="I15" s="188">
        <v>0</v>
      </c>
      <c r="J15" s="188">
        <v>0</v>
      </c>
      <c r="K15" s="188">
        <v>0</v>
      </c>
      <c r="L15" s="188">
        <v>0</v>
      </c>
      <c r="M15" s="188">
        <v>0</v>
      </c>
      <c r="N15" s="188">
        <v>0</v>
      </c>
      <c r="O15" s="188">
        <v>0</v>
      </c>
      <c r="P15" s="188">
        <v>0</v>
      </c>
      <c r="Q15" s="188">
        <v>0</v>
      </c>
      <c r="R15" s="188">
        <v>0</v>
      </c>
      <c r="S15" s="188">
        <v>28</v>
      </c>
      <c r="T15" s="188">
        <v>0</v>
      </c>
      <c r="U15" s="188">
        <v>2758</v>
      </c>
      <c r="V15" s="188">
        <v>0</v>
      </c>
      <c r="W15" s="188">
        <v>44442</v>
      </c>
      <c r="X15" s="188">
        <v>0</v>
      </c>
      <c r="Y15" s="188">
        <v>0</v>
      </c>
      <c r="Z15" s="188">
        <v>103</v>
      </c>
      <c r="AA15" s="188">
        <v>0</v>
      </c>
      <c r="AB15" s="188">
        <v>0</v>
      </c>
      <c r="AC15" s="188">
        <v>0</v>
      </c>
      <c r="AD15" s="188">
        <v>0</v>
      </c>
      <c r="AE15" s="188">
        <v>0</v>
      </c>
      <c r="AF15" s="188">
        <v>0</v>
      </c>
      <c r="AG15" s="188">
        <v>0</v>
      </c>
      <c r="AH15" s="709">
        <v>47420</v>
      </c>
      <c r="AI15" s="2"/>
    </row>
    <row r="16" spans="1:40" s="243" customFormat="1" ht="25.5">
      <c r="A16" s="2"/>
      <c r="B16" s="1745"/>
      <c r="C16" s="1746" t="s">
        <v>660</v>
      </c>
      <c r="D16" s="188">
        <v>0</v>
      </c>
      <c r="E16" s="188">
        <v>0</v>
      </c>
      <c r="F16" s="188">
        <v>24</v>
      </c>
      <c r="G16" s="188">
        <v>0</v>
      </c>
      <c r="H16" s="188">
        <v>0</v>
      </c>
      <c r="I16" s="188">
        <v>0</v>
      </c>
      <c r="J16" s="188">
        <v>0</v>
      </c>
      <c r="K16" s="188">
        <v>0</v>
      </c>
      <c r="L16" s="188">
        <v>0</v>
      </c>
      <c r="M16" s="188">
        <v>0</v>
      </c>
      <c r="N16" s="188">
        <v>0</v>
      </c>
      <c r="O16" s="188">
        <v>0</v>
      </c>
      <c r="P16" s="188">
        <v>0</v>
      </c>
      <c r="Q16" s="188">
        <v>0</v>
      </c>
      <c r="R16" s="188">
        <v>0</v>
      </c>
      <c r="S16" s="188">
        <v>0</v>
      </c>
      <c r="T16" s="188">
        <v>0</v>
      </c>
      <c r="U16" s="188">
        <v>0</v>
      </c>
      <c r="V16" s="188">
        <v>0</v>
      </c>
      <c r="W16" s="188">
        <v>195</v>
      </c>
      <c r="X16" s="188">
        <v>0</v>
      </c>
      <c r="Y16" s="188">
        <v>0</v>
      </c>
      <c r="Z16" s="188">
        <v>0</v>
      </c>
      <c r="AA16" s="188">
        <v>0</v>
      </c>
      <c r="AB16" s="188">
        <v>0</v>
      </c>
      <c r="AC16" s="188">
        <v>0</v>
      </c>
      <c r="AD16" s="188">
        <v>0</v>
      </c>
      <c r="AE16" s="188">
        <v>0</v>
      </c>
      <c r="AF16" s="188">
        <v>0</v>
      </c>
      <c r="AG16" s="188">
        <v>0</v>
      </c>
      <c r="AH16" s="709">
        <v>219</v>
      </c>
      <c r="AI16" s="2"/>
    </row>
    <row r="17" spans="1:35" s="243" customFormat="1" ht="12.75">
      <c r="A17" s="2"/>
      <c r="B17" s="1745"/>
      <c r="C17" s="1746" t="s">
        <v>367</v>
      </c>
      <c r="D17" s="188">
        <v>0</v>
      </c>
      <c r="E17" s="188">
        <v>0</v>
      </c>
      <c r="F17" s="188">
        <v>0</v>
      </c>
      <c r="G17" s="188">
        <v>0</v>
      </c>
      <c r="H17" s="188">
        <v>0</v>
      </c>
      <c r="I17" s="188">
        <v>0</v>
      </c>
      <c r="J17" s="188">
        <v>0</v>
      </c>
      <c r="K17" s="188">
        <v>0</v>
      </c>
      <c r="L17" s="188">
        <v>0</v>
      </c>
      <c r="M17" s="188">
        <v>0</v>
      </c>
      <c r="N17" s="188">
        <v>0</v>
      </c>
      <c r="O17" s="188">
        <v>0</v>
      </c>
      <c r="P17" s="188">
        <v>0</v>
      </c>
      <c r="Q17" s="188">
        <v>0</v>
      </c>
      <c r="R17" s="188">
        <v>0</v>
      </c>
      <c r="S17" s="188">
        <v>0</v>
      </c>
      <c r="T17" s="188">
        <v>0</v>
      </c>
      <c r="U17" s="188">
        <v>0</v>
      </c>
      <c r="V17" s="188">
        <v>0</v>
      </c>
      <c r="W17" s="188">
        <v>50</v>
      </c>
      <c r="X17" s="188">
        <v>0</v>
      </c>
      <c r="Y17" s="188">
        <v>0</v>
      </c>
      <c r="Z17" s="188">
        <v>103</v>
      </c>
      <c r="AA17" s="188">
        <v>0</v>
      </c>
      <c r="AB17" s="188">
        <v>0</v>
      </c>
      <c r="AC17" s="188">
        <v>0</v>
      </c>
      <c r="AD17" s="188">
        <v>0</v>
      </c>
      <c r="AE17" s="188">
        <v>0</v>
      </c>
      <c r="AF17" s="188">
        <v>0</v>
      </c>
      <c r="AG17" s="188">
        <v>0</v>
      </c>
      <c r="AH17" s="709">
        <v>153</v>
      </c>
      <c r="AI17" s="2"/>
    </row>
    <row r="18" spans="1:35" s="243" customFormat="1" ht="25.5">
      <c r="A18" s="2"/>
      <c r="B18" s="1745">
        <v>7</v>
      </c>
      <c r="C18" s="1731" t="s">
        <v>368</v>
      </c>
      <c r="D18" s="188">
        <v>0</v>
      </c>
      <c r="E18" s="188">
        <v>0</v>
      </c>
      <c r="F18" s="188">
        <v>0</v>
      </c>
      <c r="G18" s="188">
        <v>0</v>
      </c>
      <c r="H18" s="188">
        <v>0</v>
      </c>
      <c r="I18" s="188">
        <v>0</v>
      </c>
      <c r="J18" s="188">
        <v>0</v>
      </c>
      <c r="K18" s="188">
        <v>0</v>
      </c>
      <c r="L18" s="188">
        <v>0</v>
      </c>
      <c r="M18" s="188">
        <v>0</v>
      </c>
      <c r="N18" s="188">
        <v>0</v>
      </c>
      <c r="O18" s="188">
        <v>0</v>
      </c>
      <c r="P18" s="188">
        <v>0</v>
      </c>
      <c r="Q18" s="188">
        <v>0</v>
      </c>
      <c r="R18" s="188">
        <v>0</v>
      </c>
      <c r="S18" s="188">
        <v>0</v>
      </c>
      <c r="T18" s="188">
        <v>0</v>
      </c>
      <c r="U18" s="188">
        <v>0</v>
      </c>
      <c r="V18" s="188">
        <v>0</v>
      </c>
      <c r="W18" s="188">
        <v>0</v>
      </c>
      <c r="X18" s="188">
        <v>0</v>
      </c>
      <c r="Y18" s="188">
        <v>0</v>
      </c>
      <c r="Z18" s="188">
        <v>0</v>
      </c>
      <c r="AA18" s="188">
        <v>0</v>
      </c>
      <c r="AB18" s="188">
        <v>0</v>
      </c>
      <c r="AC18" s="188">
        <v>2188</v>
      </c>
      <c r="AD18" s="188">
        <v>0</v>
      </c>
      <c r="AE18" s="188">
        <v>183</v>
      </c>
      <c r="AF18" s="188">
        <v>0</v>
      </c>
      <c r="AG18" s="188">
        <v>0</v>
      </c>
      <c r="AH18" s="709">
        <v>2371</v>
      </c>
      <c r="AI18" s="2"/>
    </row>
    <row r="19" spans="1:35" s="243" customFormat="1" ht="18" customHeight="1">
      <c r="A19" s="2"/>
      <c r="B19" s="1745">
        <v>8</v>
      </c>
      <c r="C19" s="1731" t="s">
        <v>662</v>
      </c>
      <c r="D19" s="188">
        <v>0</v>
      </c>
      <c r="E19" s="188">
        <v>5010</v>
      </c>
      <c r="F19" s="188">
        <v>0</v>
      </c>
      <c r="G19" s="188">
        <v>0</v>
      </c>
      <c r="H19" s="188">
        <v>0</v>
      </c>
      <c r="I19" s="188">
        <v>0</v>
      </c>
      <c r="J19" s="188">
        <v>0</v>
      </c>
      <c r="K19" s="188">
        <v>0</v>
      </c>
      <c r="L19" s="188">
        <v>0</v>
      </c>
      <c r="M19" s="188">
        <v>0</v>
      </c>
      <c r="N19" s="188">
        <v>0</v>
      </c>
      <c r="O19" s="188">
        <v>0</v>
      </c>
      <c r="P19" s="188">
        <v>0</v>
      </c>
      <c r="Q19" s="188">
        <v>0</v>
      </c>
      <c r="R19" s="188">
        <v>0</v>
      </c>
      <c r="S19" s="188">
        <v>53491</v>
      </c>
      <c r="T19" s="188">
        <v>0</v>
      </c>
      <c r="U19" s="188">
        <v>0</v>
      </c>
      <c r="V19" s="188">
        <v>0</v>
      </c>
      <c r="W19" s="188">
        <v>19</v>
      </c>
      <c r="X19" s="188">
        <v>0</v>
      </c>
      <c r="Y19" s="188">
        <v>0</v>
      </c>
      <c r="Z19" s="188">
        <v>0</v>
      </c>
      <c r="AA19" s="188">
        <v>0</v>
      </c>
      <c r="AB19" s="188">
        <v>0</v>
      </c>
      <c r="AC19" s="188">
        <v>0</v>
      </c>
      <c r="AD19" s="188">
        <v>0</v>
      </c>
      <c r="AE19" s="188">
        <v>0</v>
      </c>
      <c r="AF19" s="188">
        <v>0</v>
      </c>
      <c r="AG19" s="188">
        <v>0</v>
      </c>
      <c r="AH19" s="709">
        <v>58520</v>
      </c>
      <c r="AI19" s="2"/>
    </row>
    <row r="20" spans="1:35" s="243" customFormat="1" ht="18" customHeight="1">
      <c r="A20" s="2"/>
      <c r="B20" s="1745">
        <v>9</v>
      </c>
      <c r="C20" s="1731" t="s">
        <v>54</v>
      </c>
      <c r="D20" s="188">
        <v>0</v>
      </c>
      <c r="E20" s="188">
        <v>0</v>
      </c>
      <c r="F20" s="188">
        <v>13067</v>
      </c>
      <c r="G20" s="188">
        <v>8569</v>
      </c>
      <c r="H20" s="188">
        <v>12661</v>
      </c>
      <c r="I20" s="188">
        <v>17789</v>
      </c>
      <c r="J20" s="188">
        <v>8728</v>
      </c>
      <c r="K20" s="188">
        <v>0</v>
      </c>
      <c r="L20" s="188">
        <v>329</v>
      </c>
      <c r="M20" s="188">
        <v>2108</v>
      </c>
      <c r="N20" s="188">
        <v>0</v>
      </c>
      <c r="O20" s="188">
        <v>992</v>
      </c>
      <c r="P20" s="188">
        <v>0</v>
      </c>
      <c r="Q20" s="188">
        <v>0</v>
      </c>
      <c r="R20" s="188">
        <v>676</v>
      </c>
      <c r="S20" s="188">
        <v>13</v>
      </c>
      <c r="T20" s="188">
        <v>0</v>
      </c>
      <c r="U20" s="188">
        <v>1563</v>
      </c>
      <c r="V20" s="188">
        <v>817</v>
      </c>
      <c r="W20" s="188">
        <v>1127</v>
      </c>
      <c r="X20" s="188">
        <v>4</v>
      </c>
      <c r="Y20" s="188">
        <v>203</v>
      </c>
      <c r="Z20" s="188">
        <v>0</v>
      </c>
      <c r="AA20" s="188">
        <v>1711</v>
      </c>
      <c r="AB20" s="188">
        <v>0</v>
      </c>
      <c r="AC20" s="188">
        <v>0</v>
      </c>
      <c r="AD20" s="188">
        <v>0</v>
      </c>
      <c r="AE20" s="188">
        <v>0</v>
      </c>
      <c r="AF20" s="188">
        <v>0</v>
      </c>
      <c r="AG20" s="188">
        <v>114</v>
      </c>
      <c r="AH20" s="709">
        <v>70471</v>
      </c>
      <c r="AI20" s="2"/>
    </row>
    <row r="21" spans="1:35" s="243" customFormat="1" ht="18" customHeight="1">
      <c r="A21" s="2"/>
      <c r="B21" s="1745"/>
      <c r="C21" s="1746" t="s">
        <v>369</v>
      </c>
      <c r="D21" s="188">
        <v>0</v>
      </c>
      <c r="E21" s="188">
        <v>0</v>
      </c>
      <c r="F21" s="188">
        <v>13067</v>
      </c>
      <c r="G21" s="188">
        <v>8569</v>
      </c>
      <c r="H21" s="188">
        <v>12512</v>
      </c>
      <c r="I21" s="188">
        <v>17640</v>
      </c>
      <c r="J21" s="188">
        <v>8728</v>
      </c>
      <c r="K21" s="188">
        <v>0</v>
      </c>
      <c r="L21" s="188">
        <v>0</v>
      </c>
      <c r="M21" s="188">
        <v>1486</v>
      </c>
      <c r="N21" s="188">
        <v>0</v>
      </c>
      <c r="O21" s="188">
        <v>0</v>
      </c>
      <c r="P21" s="188">
        <v>0</v>
      </c>
      <c r="Q21" s="188">
        <v>0</v>
      </c>
      <c r="R21" s="188">
        <v>292</v>
      </c>
      <c r="S21" s="188">
        <v>0</v>
      </c>
      <c r="T21" s="188">
        <v>0</v>
      </c>
      <c r="U21" s="188">
        <v>0</v>
      </c>
      <c r="V21" s="188">
        <v>0</v>
      </c>
      <c r="W21" s="188">
        <v>0</v>
      </c>
      <c r="X21" s="188">
        <v>0</v>
      </c>
      <c r="Y21" s="188">
        <v>0</v>
      </c>
      <c r="Z21" s="188">
        <v>0</v>
      </c>
      <c r="AA21" s="188">
        <v>0</v>
      </c>
      <c r="AB21" s="188">
        <v>0</v>
      </c>
      <c r="AC21" s="188">
        <v>0</v>
      </c>
      <c r="AD21" s="188">
        <v>0</v>
      </c>
      <c r="AE21" s="188">
        <v>0</v>
      </c>
      <c r="AF21" s="188">
        <v>0</v>
      </c>
      <c r="AG21" s="188">
        <v>114</v>
      </c>
      <c r="AH21" s="709">
        <v>62408</v>
      </c>
      <c r="AI21" s="2"/>
    </row>
    <row r="22" spans="1:35" s="243" customFormat="1" ht="18" customHeight="1">
      <c r="A22" s="2"/>
      <c r="B22" s="1745"/>
      <c r="C22" s="1746" t="s">
        <v>979</v>
      </c>
      <c r="D22" s="188">
        <v>0</v>
      </c>
      <c r="E22" s="188">
        <v>0</v>
      </c>
      <c r="F22" s="188">
        <v>0</v>
      </c>
      <c r="G22" s="188">
        <v>0</v>
      </c>
      <c r="H22" s="188">
        <v>149</v>
      </c>
      <c r="I22" s="188">
        <v>149</v>
      </c>
      <c r="J22" s="188">
        <v>0</v>
      </c>
      <c r="K22" s="188">
        <v>0</v>
      </c>
      <c r="L22" s="188">
        <v>329</v>
      </c>
      <c r="M22" s="188">
        <v>622</v>
      </c>
      <c r="N22" s="188">
        <v>0</v>
      </c>
      <c r="O22" s="188">
        <v>254</v>
      </c>
      <c r="P22" s="188">
        <v>0</v>
      </c>
      <c r="Q22" s="188">
        <v>0</v>
      </c>
      <c r="R22" s="188">
        <v>0</v>
      </c>
      <c r="S22" s="188">
        <v>13</v>
      </c>
      <c r="T22" s="188">
        <v>0</v>
      </c>
      <c r="U22" s="188">
        <v>0</v>
      </c>
      <c r="V22" s="188">
        <v>0</v>
      </c>
      <c r="W22" s="188">
        <v>0</v>
      </c>
      <c r="X22" s="188">
        <v>4</v>
      </c>
      <c r="Y22" s="188">
        <v>0</v>
      </c>
      <c r="Z22" s="188">
        <v>0</v>
      </c>
      <c r="AA22" s="188">
        <v>0</v>
      </c>
      <c r="AB22" s="188">
        <v>0</v>
      </c>
      <c r="AC22" s="188">
        <v>0</v>
      </c>
      <c r="AD22" s="188">
        <v>0</v>
      </c>
      <c r="AE22" s="188">
        <v>0</v>
      </c>
      <c r="AF22" s="188">
        <v>0</v>
      </c>
      <c r="AG22" s="188">
        <v>0</v>
      </c>
      <c r="AH22" s="709">
        <v>1520</v>
      </c>
      <c r="AI22" s="2"/>
    </row>
    <row r="23" spans="1:35" s="243" customFormat="1" ht="18" customHeight="1">
      <c r="A23" s="2"/>
      <c r="B23" s="1745"/>
      <c r="C23" s="1746" t="s">
        <v>167</v>
      </c>
      <c r="D23" s="188">
        <v>0</v>
      </c>
      <c r="E23" s="188">
        <v>0</v>
      </c>
      <c r="F23" s="188">
        <v>0</v>
      </c>
      <c r="G23" s="188">
        <v>0</v>
      </c>
      <c r="H23" s="188">
        <v>0</v>
      </c>
      <c r="I23" s="188">
        <v>0</v>
      </c>
      <c r="J23" s="188">
        <v>0</v>
      </c>
      <c r="K23" s="188">
        <v>0</v>
      </c>
      <c r="L23" s="188">
        <v>0</v>
      </c>
      <c r="M23" s="188">
        <v>0</v>
      </c>
      <c r="N23" s="188">
        <v>0</v>
      </c>
      <c r="O23" s="188">
        <v>0</v>
      </c>
      <c r="P23" s="188">
        <v>0</v>
      </c>
      <c r="Q23" s="188">
        <v>0</v>
      </c>
      <c r="R23" s="188">
        <v>0</v>
      </c>
      <c r="S23" s="188">
        <v>0</v>
      </c>
      <c r="T23" s="188">
        <v>0</v>
      </c>
      <c r="U23" s="188">
        <v>0</v>
      </c>
      <c r="V23" s="188">
        <v>0</v>
      </c>
      <c r="W23" s="188">
        <v>0</v>
      </c>
      <c r="X23" s="188">
        <v>0</v>
      </c>
      <c r="Y23" s="188">
        <v>0</v>
      </c>
      <c r="Z23" s="188">
        <v>0</v>
      </c>
      <c r="AA23" s="188">
        <v>0</v>
      </c>
      <c r="AB23" s="188">
        <v>0</v>
      </c>
      <c r="AC23" s="188">
        <v>0</v>
      </c>
      <c r="AD23" s="188">
        <v>0</v>
      </c>
      <c r="AE23" s="188">
        <v>0</v>
      </c>
      <c r="AF23" s="188">
        <v>0</v>
      </c>
      <c r="AG23" s="188">
        <v>0</v>
      </c>
      <c r="AH23" s="709">
        <v>0</v>
      </c>
      <c r="AI23" s="2"/>
    </row>
    <row r="24" spans="1:35" s="243" customFormat="1" ht="18" customHeight="1">
      <c r="A24" s="2"/>
      <c r="B24" s="1745"/>
      <c r="C24" s="1746" t="s">
        <v>168</v>
      </c>
      <c r="D24" s="188">
        <v>0</v>
      </c>
      <c r="E24" s="188">
        <v>0</v>
      </c>
      <c r="F24" s="188">
        <v>0</v>
      </c>
      <c r="G24" s="188">
        <v>0</v>
      </c>
      <c r="H24" s="188">
        <v>0</v>
      </c>
      <c r="I24" s="188">
        <v>0</v>
      </c>
      <c r="J24" s="188">
        <v>0</v>
      </c>
      <c r="K24" s="188">
        <v>0</v>
      </c>
      <c r="L24" s="188">
        <v>0</v>
      </c>
      <c r="M24" s="188">
        <v>0</v>
      </c>
      <c r="N24" s="188">
        <v>0</v>
      </c>
      <c r="O24" s="188">
        <v>738</v>
      </c>
      <c r="P24" s="188">
        <v>0</v>
      </c>
      <c r="Q24" s="188">
        <v>0</v>
      </c>
      <c r="R24" s="188">
        <v>0</v>
      </c>
      <c r="S24" s="188">
        <v>0</v>
      </c>
      <c r="T24" s="188">
        <v>0</v>
      </c>
      <c r="U24" s="188">
        <v>1563</v>
      </c>
      <c r="V24" s="188">
        <v>0</v>
      </c>
      <c r="W24" s="188">
        <v>974</v>
      </c>
      <c r="X24" s="188">
        <v>0</v>
      </c>
      <c r="Y24" s="188">
        <v>0</v>
      </c>
      <c r="Z24" s="188">
        <v>0</v>
      </c>
      <c r="AA24" s="188">
        <v>0</v>
      </c>
      <c r="AB24" s="188">
        <v>0</v>
      </c>
      <c r="AC24" s="188">
        <v>0</v>
      </c>
      <c r="AD24" s="188">
        <v>0</v>
      </c>
      <c r="AE24" s="188">
        <v>0</v>
      </c>
      <c r="AF24" s="188">
        <v>0</v>
      </c>
      <c r="AG24" s="188">
        <v>0</v>
      </c>
      <c r="AH24" s="709">
        <v>3275</v>
      </c>
      <c r="AI24" s="2"/>
    </row>
    <row r="25" spans="1:35" s="243" customFormat="1" ht="18" customHeight="1">
      <c r="A25" s="2"/>
      <c r="B25" s="1745"/>
      <c r="C25" s="1746" t="s">
        <v>980</v>
      </c>
      <c r="D25" s="188">
        <v>0</v>
      </c>
      <c r="E25" s="188">
        <v>0</v>
      </c>
      <c r="F25" s="188">
        <v>0</v>
      </c>
      <c r="G25" s="188">
        <v>0</v>
      </c>
      <c r="H25" s="188">
        <v>0</v>
      </c>
      <c r="I25" s="188">
        <v>0</v>
      </c>
      <c r="J25" s="188">
        <v>0</v>
      </c>
      <c r="K25" s="188">
        <v>0</v>
      </c>
      <c r="L25" s="188">
        <v>0</v>
      </c>
      <c r="M25" s="188">
        <v>0</v>
      </c>
      <c r="N25" s="188">
        <v>0</v>
      </c>
      <c r="O25" s="188">
        <v>0</v>
      </c>
      <c r="P25" s="188">
        <v>0</v>
      </c>
      <c r="Q25" s="188">
        <v>0</v>
      </c>
      <c r="R25" s="188">
        <v>384</v>
      </c>
      <c r="S25" s="188">
        <v>0</v>
      </c>
      <c r="T25" s="188">
        <v>0</v>
      </c>
      <c r="U25" s="188">
        <v>0</v>
      </c>
      <c r="V25" s="188">
        <v>817</v>
      </c>
      <c r="W25" s="188">
        <v>0</v>
      </c>
      <c r="X25" s="188">
        <v>0</v>
      </c>
      <c r="Y25" s="188">
        <v>203</v>
      </c>
      <c r="Z25" s="188">
        <v>0</v>
      </c>
      <c r="AA25" s="188">
        <v>381</v>
      </c>
      <c r="AB25" s="188">
        <v>0</v>
      </c>
      <c r="AC25" s="188">
        <v>0</v>
      </c>
      <c r="AD25" s="188">
        <v>0</v>
      </c>
      <c r="AE25" s="188">
        <v>0</v>
      </c>
      <c r="AF25" s="188">
        <v>0</v>
      </c>
      <c r="AG25" s="188">
        <v>0</v>
      </c>
      <c r="AH25" s="709">
        <v>1785</v>
      </c>
      <c r="AI25" s="2"/>
    </row>
    <row r="26" spans="1:35" s="243" customFormat="1" ht="25.5" hidden="1">
      <c r="A26" s="2"/>
      <c r="B26" s="1745"/>
      <c r="C26" s="1746" t="s">
        <v>669</v>
      </c>
      <c r="D26" s="188">
        <v>0</v>
      </c>
      <c r="E26" s="188">
        <v>0</v>
      </c>
      <c r="F26" s="188">
        <v>0</v>
      </c>
      <c r="G26" s="188">
        <v>0</v>
      </c>
      <c r="H26" s="188">
        <v>0</v>
      </c>
      <c r="I26" s="188">
        <v>0</v>
      </c>
      <c r="J26" s="188">
        <v>0</v>
      </c>
      <c r="K26" s="188">
        <v>0</v>
      </c>
      <c r="L26" s="188">
        <v>0</v>
      </c>
      <c r="M26" s="188">
        <v>0</v>
      </c>
      <c r="N26" s="188">
        <v>0</v>
      </c>
      <c r="O26" s="188">
        <v>0</v>
      </c>
      <c r="P26" s="188">
        <v>0</v>
      </c>
      <c r="Q26" s="188">
        <v>0</v>
      </c>
      <c r="R26" s="188">
        <v>0</v>
      </c>
      <c r="S26" s="188">
        <v>0</v>
      </c>
      <c r="T26" s="188">
        <v>0</v>
      </c>
      <c r="U26" s="188">
        <v>0</v>
      </c>
      <c r="V26" s="188">
        <v>0</v>
      </c>
      <c r="W26" s="188">
        <v>153</v>
      </c>
      <c r="X26" s="188">
        <v>0</v>
      </c>
      <c r="Y26" s="188">
        <v>0</v>
      </c>
      <c r="Z26" s="188">
        <v>0</v>
      </c>
      <c r="AA26" s="188">
        <v>1330</v>
      </c>
      <c r="AB26" s="188">
        <v>0</v>
      </c>
      <c r="AC26" s="188">
        <v>0</v>
      </c>
      <c r="AD26" s="188">
        <v>0</v>
      </c>
      <c r="AE26" s="188">
        <v>0</v>
      </c>
      <c r="AF26" s="188">
        <v>0</v>
      </c>
      <c r="AG26" s="188">
        <v>0</v>
      </c>
      <c r="AH26" s="709">
        <v>1483</v>
      </c>
      <c r="AI26" s="2"/>
    </row>
    <row r="27" spans="1:35" s="243" customFormat="1" ht="18" customHeight="1">
      <c r="A27" s="2"/>
      <c r="B27" s="1745">
        <v>10</v>
      </c>
      <c r="C27" s="1731" t="s">
        <v>169</v>
      </c>
      <c r="D27" s="188">
        <v>0</v>
      </c>
      <c r="E27" s="188">
        <v>0</v>
      </c>
      <c r="F27" s="188">
        <v>0</v>
      </c>
      <c r="G27" s="188">
        <v>0</v>
      </c>
      <c r="H27" s="188">
        <v>0</v>
      </c>
      <c r="I27" s="188">
        <v>0</v>
      </c>
      <c r="J27" s="188">
        <v>0</v>
      </c>
      <c r="K27" s="188">
        <v>0</v>
      </c>
      <c r="L27" s="188">
        <v>0</v>
      </c>
      <c r="M27" s="188">
        <v>0</v>
      </c>
      <c r="N27" s="188">
        <v>0</v>
      </c>
      <c r="O27" s="188">
        <v>0</v>
      </c>
      <c r="P27" s="188">
        <v>0</v>
      </c>
      <c r="Q27" s="188">
        <v>0</v>
      </c>
      <c r="R27" s="188">
        <v>0</v>
      </c>
      <c r="S27" s="188">
        <v>0</v>
      </c>
      <c r="T27" s="188">
        <v>0</v>
      </c>
      <c r="U27" s="188">
        <v>0</v>
      </c>
      <c r="V27" s="188">
        <v>0</v>
      </c>
      <c r="W27" s="188">
        <v>0</v>
      </c>
      <c r="X27" s="188">
        <v>0</v>
      </c>
      <c r="Y27" s="188">
        <v>0</v>
      </c>
      <c r="Z27" s="188">
        <v>0</v>
      </c>
      <c r="AA27" s="188">
        <v>0</v>
      </c>
      <c r="AB27" s="188">
        <v>0</v>
      </c>
      <c r="AC27" s="188">
        <v>0</v>
      </c>
      <c r="AD27" s="188">
        <v>0</v>
      </c>
      <c r="AE27" s="188">
        <v>0</v>
      </c>
      <c r="AF27" s="188">
        <v>0</v>
      </c>
      <c r="AG27" s="188">
        <v>0</v>
      </c>
      <c r="AH27" s="709">
        <v>0</v>
      </c>
      <c r="AI27" s="2"/>
    </row>
    <row r="28" spans="1:35" s="243" customFormat="1" ht="18" customHeight="1">
      <c r="A28" s="2"/>
      <c r="B28" s="1807">
        <v>11</v>
      </c>
      <c r="C28" s="1731" t="s">
        <v>42</v>
      </c>
      <c r="D28" s="188">
        <v>0</v>
      </c>
      <c r="E28" s="188">
        <v>0</v>
      </c>
      <c r="F28" s="188">
        <v>0</v>
      </c>
      <c r="G28" s="188">
        <v>0</v>
      </c>
      <c r="H28" s="188">
        <v>0</v>
      </c>
      <c r="I28" s="188">
        <v>0</v>
      </c>
      <c r="J28" s="188">
        <v>0</v>
      </c>
      <c r="K28" s="188">
        <v>0</v>
      </c>
      <c r="L28" s="188">
        <v>0</v>
      </c>
      <c r="M28" s="188">
        <v>0</v>
      </c>
      <c r="N28" s="188">
        <v>0</v>
      </c>
      <c r="O28" s="188">
        <v>0</v>
      </c>
      <c r="P28" s="188">
        <v>0</v>
      </c>
      <c r="Q28" s="188">
        <v>0</v>
      </c>
      <c r="R28" s="188">
        <v>0</v>
      </c>
      <c r="S28" s="188">
        <v>0</v>
      </c>
      <c r="T28" s="188">
        <v>0</v>
      </c>
      <c r="U28" s="188">
        <v>0</v>
      </c>
      <c r="V28" s="188">
        <v>0</v>
      </c>
      <c r="W28" s="188">
        <v>0</v>
      </c>
      <c r="X28" s="188">
        <v>0</v>
      </c>
      <c r="Y28" s="188">
        <v>0</v>
      </c>
      <c r="Z28" s="188">
        <v>0</v>
      </c>
      <c r="AA28" s="188">
        <v>0</v>
      </c>
      <c r="AB28" s="188">
        <v>0</v>
      </c>
      <c r="AC28" s="188">
        <v>0</v>
      </c>
      <c r="AD28" s="188">
        <v>0</v>
      </c>
      <c r="AE28" s="188">
        <v>0</v>
      </c>
      <c r="AF28" s="188">
        <v>0</v>
      </c>
      <c r="AG28" s="188">
        <v>0</v>
      </c>
      <c r="AH28" s="709">
        <v>0</v>
      </c>
      <c r="AI28" s="2"/>
    </row>
    <row r="29" spans="1:35" s="243" customFormat="1" ht="18" customHeight="1">
      <c r="A29" s="2"/>
      <c r="B29" s="1745">
        <v>12</v>
      </c>
      <c r="C29" s="1731" t="s">
        <v>688</v>
      </c>
      <c r="D29" s="188">
        <v>0</v>
      </c>
      <c r="E29" s="188">
        <v>0</v>
      </c>
      <c r="F29" s="188">
        <v>0</v>
      </c>
      <c r="G29" s="188">
        <v>0</v>
      </c>
      <c r="H29" s="188">
        <v>0</v>
      </c>
      <c r="I29" s="188">
        <v>0</v>
      </c>
      <c r="J29" s="188">
        <v>0</v>
      </c>
      <c r="K29" s="188">
        <v>0</v>
      </c>
      <c r="L29" s="188">
        <v>0</v>
      </c>
      <c r="M29" s="188">
        <v>0</v>
      </c>
      <c r="N29" s="188">
        <v>0</v>
      </c>
      <c r="O29" s="188">
        <v>0</v>
      </c>
      <c r="P29" s="188">
        <v>0</v>
      </c>
      <c r="Q29" s="188">
        <v>0</v>
      </c>
      <c r="R29" s="188">
        <v>0</v>
      </c>
      <c r="S29" s="188">
        <v>0</v>
      </c>
      <c r="T29" s="188">
        <v>0</v>
      </c>
      <c r="U29" s="188">
        <v>0</v>
      </c>
      <c r="V29" s="188">
        <v>0</v>
      </c>
      <c r="W29" s="188">
        <v>1738</v>
      </c>
      <c r="X29" s="188">
        <v>0</v>
      </c>
      <c r="Y29" s="188">
        <v>0</v>
      </c>
      <c r="Z29" s="188">
        <v>0</v>
      </c>
      <c r="AA29" s="188">
        <v>717</v>
      </c>
      <c r="AB29" s="188">
        <v>0</v>
      </c>
      <c r="AC29" s="188">
        <v>0</v>
      </c>
      <c r="AD29" s="188">
        <v>0</v>
      </c>
      <c r="AE29" s="188">
        <v>0</v>
      </c>
      <c r="AF29" s="188">
        <v>0</v>
      </c>
      <c r="AG29" s="188">
        <v>0</v>
      </c>
      <c r="AH29" s="709">
        <v>2455</v>
      </c>
      <c r="AI29" s="2"/>
    </row>
    <row r="30" spans="1:35" s="243" customFormat="1" ht="18" customHeight="1">
      <c r="A30" s="2"/>
      <c r="B30" s="1748">
        <v>13</v>
      </c>
      <c r="C30" s="1751" t="s">
        <v>782</v>
      </c>
      <c r="D30" s="470">
        <v>44757</v>
      </c>
      <c r="E30" s="470">
        <v>0</v>
      </c>
      <c r="F30" s="470">
        <v>0</v>
      </c>
      <c r="G30" s="470">
        <v>0</v>
      </c>
      <c r="H30" s="470">
        <v>0</v>
      </c>
      <c r="I30" s="470">
        <v>0</v>
      </c>
      <c r="J30" s="470">
        <v>0</v>
      </c>
      <c r="K30" s="470">
        <v>0</v>
      </c>
      <c r="L30" s="470">
        <v>0</v>
      </c>
      <c r="M30" s="470">
        <v>0</v>
      </c>
      <c r="N30" s="470">
        <v>0</v>
      </c>
      <c r="O30" s="470">
        <v>0</v>
      </c>
      <c r="P30" s="470">
        <v>0</v>
      </c>
      <c r="Q30" s="470">
        <v>0</v>
      </c>
      <c r="R30" s="470">
        <v>0</v>
      </c>
      <c r="S30" s="470">
        <v>0</v>
      </c>
      <c r="T30" s="470">
        <v>0</v>
      </c>
      <c r="U30" s="470">
        <v>0</v>
      </c>
      <c r="V30" s="470">
        <v>0</v>
      </c>
      <c r="W30" s="470">
        <v>15215</v>
      </c>
      <c r="X30" s="470">
        <v>0</v>
      </c>
      <c r="Y30" s="470">
        <v>0</v>
      </c>
      <c r="Z30" s="470">
        <v>0</v>
      </c>
      <c r="AA30" s="470">
        <v>0</v>
      </c>
      <c r="AB30" s="470">
        <v>0</v>
      </c>
      <c r="AC30" s="470">
        <v>0</v>
      </c>
      <c r="AD30" s="470">
        <v>0</v>
      </c>
      <c r="AE30" s="470">
        <v>0</v>
      </c>
      <c r="AF30" s="470">
        <v>0</v>
      </c>
      <c r="AG30" s="470">
        <v>0</v>
      </c>
      <c r="AH30" s="708">
        <v>59972</v>
      </c>
      <c r="AI30" s="2"/>
    </row>
    <row r="31" spans="1:35" s="243" customFormat="1" ht="18" customHeight="1">
      <c r="A31" s="2"/>
      <c r="B31" s="1752">
        <v>14</v>
      </c>
      <c r="C31" s="1753" t="s">
        <v>58</v>
      </c>
      <c r="D31" s="467">
        <v>63620</v>
      </c>
      <c r="E31" s="467">
        <v>5010</v>
      </c>
      <c r="F31" s="467">
        <v>13985</v>
      </c>
      <c r="G31" s="467">
        <v>8569</v>
      </c>
      <c r="H31" s="467">
        <v>12684</v>
      </c>
      <c r="I31" s="467">
        <v>17789</v>
      </c>
      <c r="J31" s="467">
        <v>9530</v>
      </c>
      <c r="K31" s="467">
        <v>0</v>
      </c>
      <c r="L31" s="467">
        <v>329</v>
      </c>
      <c r="M31" s="467">
        <v>3931</v>
      </c>
      <c r="N31" s="467">
        <v>0</v>
      </c>
      <c r="O31" s="467">
        <v>992</v>
      </c>
      <c r="P31" s="467">
        <v>0</v>
      </c>
      <c r="Q31" s="467">
        <v>243</v>
      </c>
      <c r="R31" s="467">
        <v>676</v>
      </c>
      <c r="S31" s="467">
        <v>53967</v>
      </c>
      <c r="T31" s="467">
        <v>0</v>
      </c>
      <c r="U31" s="467">
        <v>4321</v>
      </c>
      <c r="V31" s="467">
        <v>817</v>
      </c>
      <c r="W31" s="467">
        <v>66179</v>
      </c>
      <c r="X31" s="467">
        <v>4</v>
      </c>
      <c r="Y31" s="467">
        <v>203</v>
      </c>
      <c r="Z31" s="467">
        <v>103</v>
      </c>
      <c r="AA31" s="467">
        <v>2428</v>
      </c>
      <c r="AB31" s="467">
        <v>0</v>
      </c>
      <c r="AC31" s="467">
        <v>2188</v>
      </c>
      <c r="AD31" s="467">
        <v>0</v>
      </c>
      <c r="AE31" s="467">
        <v>183</v>
      </c>
      <c r="AF31" s="467">
        <v>0</v>
      </c>
      <c r="AG31" s="467">
        <v>114</v>
      </c>
      <c r="AH31" s="707">
        <v>267865</v>
      </c>
      <c r="AI31" s="2"/>
    </row>
    <row r="32" spans="1:35" s="243" customFormat="1" ht="6.6" customHeight="1">
      <c r="A32" s="2"/>
      <c r="B32" s="705"/>
      <c r="C32" s="601"/>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2"/>
    </row>
    <row r="33" spans="1:35" s="243" customFormat="1" ht="4.5" customHeight="1">
      <c r="A33" s="2"/>
      <c r="B33" s="705"/>
      <c r="C33" s="601"/>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2"/>
    </row>
    <row r="34" spans="1:35" s="243" customFormat="1" ht="15" customHeight="1">
      <c r="A34" s="2"/>
      <c r="B34" s="2120" t="str">
        <f>LastQtr</f>
        <v>T2 2023 _x000D_
Bâle III révisé</v>
      </c>
      <c r="C34" s="2121"/>
      <c r="D34" s="1642"/>
      <c r="E34" s="1642"/>
      <c r="F34" s="1642"/>
      <c r="G34" s="1642"/>
      <c r="H34" s="1642"/>
      <c r="I34" s="1642"/>
      <c r="J34" s="1642"/>
      <c r="K34" s="1642"/>
      <c r="L34" s="1642"/>
      <c r="M34" s="1642"/>
      <c r="N34" s="1642"/>
      <c r="O34" s="1642"/>
      <c r="P34" s="1642"/>
      <c r="Q34" s="1642"/>
      <c r="R34" s="1642"/>
      <c r="S34" s="1642"/>
      <c r="T34" s="1642"/>
      <c r="U34" s="1642"/>
      <c r="V34" s="1642"/>
      <c r="W34" s="1642"/>
      <c r="X34" s="1642"/>
      <c r="Y34" s="1642"/>
      <c r="Z34" s="1642"/>
      <c r="AA34" s="1642"/>
      <c r="AB34" s="1642"/>
      <c r="AC34" s="1642"/>
      <c r="AD34" s="1642"/>
      <c r="AE34" s="1642"/>
      <c r="AF34" s="1642"/>
      <c r="AG34" s="1642"/>
      <c r="AH34" s="706"/>
      <c r="AI34" s="2"/>
    </row>
    <row r="35" spans="1:35" s="243" customFormat="1" ht="18" customHeight="1">
      <c r="A35" s="2"/>
      <c r="B35" s="1640">
        <v>1</v>
      </c>
      <c r="C35" s="425" t="s">
        <v>362</v>
      </c>
      <c r="D35" s="188">
        <v>13337</v>
      </c>
      <c r="E35" s="188">
        <v>0</v>
      </c>
      <c r="F35" s="188">
        <v>508</v>
      </c>
      <c r="G35" s="188">
        <v>0</v>
      </c>
      <c r="H35" s="188">
        <v>0</v>
      </c>
      <c r="I35" s="188">
        <v>0</v>
      </c>
      <c r="J35" s="188">
        <v>0</v>
      </c>
      <c r="K35" s="188">
        <v>0</v>
      </c>
      <c r="L35" s="188">
        <v>0</v>
      </c>
      <c r="M35" s="188">
        <v>1707</v>
      </c>
      <c r="N35" s="188">
        <v>0</v>
      </c>
      <c r="O35" s="188">
        <v>0</v>
      </c>
      <c r="P35" s="188">
        <v>0</v>
      </c>
      <c r="Q35" s="188">
        <v>0</v>
      </c>
      <c r="R35" s="188">
        <v>0</v>
      </c>
      <c r="S35" s="188">
        <v>0</v>
      </c>
      <c r="T35" s="188">
        <v>0</v>
      </c>
      <c r="U35" s="188">
        <v>0</v>
      </c>
      <c r="V35" s="188">
        <v>0</v>
      </c>
      <c r="W35" s="188">
        <v>83</v>
      </c>
      <c r="X35" s="188">
        <v>0</v>
      </c>
      <c r="Y35" s="188">
        <v>0</v>
      </c>
      <c r="Z35" s="188">
        <v>0</v>
      </c>
      <c r="AA35" s="188">
        <v>0</v>
      </c>
      <c r="AB35" s="188">
        <v>0</v>
      </c>
      <c r="AC35" s="188">
        <v>0</v>
      </c>
      <c r="AD35" s="188">
        <v>0</v>
      </c>
      <c r="AE35" s="188">
        <v>0</v>
      </c>
      <c r="AF35" s="188">
        <v>0</v>
      </c>
      <c r="AG35" s="188">
        <v>0</v>
      </c>
      <c r="AH35" s="709">
        <v>15635</v>
      </c>
      <c r="AI35" s="2"/>
    </row>
    <row r="36" spans="1:35" s="243" customFormat="1" ht="18" customHeight="1">
      <c r="A36" s="2"/>
      <c r="B36" s="1640">
        <v>2</v>
      </c>
      <c r="C36" s="425" t="s">
        <v>364</v>
      </c>
      <c r="D36" s="188">
        <v>6603</v>
      </c>
      <c r="E36" s="188">
        <v>0</v>
      </c>
      <c r="F36" s="188">
        <v>0</v>
      </c>
      <c r="G36" s="188">
        <v>0</v>
      </c>
      <c r="H36" s="188">
        <v>0</v>
      </c>
      <c r="I36" s="188">
        <v>0</v>
      </c>
      <c r="J36" s="188">
        <v>0</v>
      </c>
      <c r="K36" s="188">
        <v>0</v>
      </c>
      <c r="L36" s="188">
        <v>0</v>
      </c>
      <c r="M36" s="188">
        <v>0</v>
      </c>
      <c r="N36" s="188">
        <v>0</v>
      </c>
      <c r="O36" s="188">
        <v>0</v>
      </c>
      <c r="P36" s="188">
        <v>0</v>
      </c>
      <c r="Q36" s="188">
        <v>0</v>
      </c>
      <c r="R36" s="188">
        <v>0</v>
      </c>
      <c r="S36" s="188">
        <v>0</v>
      </c>
      <c r="T36" s="188">
        <v>0</v>
      </c>
      <c r="U36" s="188">
        <v>0</v>
      </c>
      <c r="V36" s="188">
        <v>0</v>
      </c>
      <c r="W36" s="188">
        <v>3253</v>
      </c>
      <c r="X36" s="188">
        <v>0</v>
      </c>
      <c r="Y36" s="188">
        <v>0</v>
      </c>
      <c r="Z36" s="188">
        <v>0</v>
      </c>
      <c r="AA36" s="188">
        <v>0</v>
      </c>
      <c r="AB36" s="188">
        <v>0</v>
      </c>
      <c r="AC36" s="188">
        <v>0</v>
      </c>
      <c r="AD36" s="188">
        <v>0</v>
      </c>
      <c r="AE36" s="188">
        <v>0</v>
      </c>
      <c r="AF36" s="188">
        <v>0</v>
      </c>
      <c r="AG36" s="188">
        <v>0</v>
      </c>
      <c r="AH36" s="709">
        <v>9856</v>
      </c>
      <c r="AI36" s="2"/>
    </row>
    <row r="37" spans="1:35" s="243" customFormat="1" ht="18" customHeight="1">
      <c r="A37" s="2"/>
      <c r="B37" s="1640">
        <v>3</v>
      </c>
      <c r="C37" s="425" t="s">
        <v>658</v>
      </c>
      <c r="D37" s="188">
        <v>0</v>
      </c>
      <c r="E37" s="188">
        <v>0</v>
      </c>
      <c r="F37" s="188">
        <v>0</v>
      </c>
      <c r="G37" s="188">
        <v>0</v>
      </c>
      <c r="H37" s="188">
        <v>0</v>
      </c>
      <c r="I37" s="188">
        <v>0</v>
      </c>
      <c r="J37" s="188">
        <v>0</v>
      </c>
      <c r="K37" s="188">
        <v>0</v>
      </c>
      <c r="L37" s="188">
        <v>0</v>
      </c>
      <c r="M37" s="188">
        <v>0</v>
      </c>
      <c r="N37" s="188">
        <v>0</v>
      </c>
      <c r="O37" s="188">
        <v>0</v>
      </c>
      <c r="P37" s="188">
        <v>0</v>
      </c>
      <c r="Q37" s="188">
        <v>0</v>
      </c>
      <c r="R37" s="188">
        <v>0</v>
      </c>
      <c r="S37" s="188">
        <v>0</v>
      </c>
      <c r="T37" s="188">
        <v>0</v>
      </c>
      <c r="U37" s="188">
        <v>0</v>
      </c>
      <c r="V37" s="188">
        <v>0</v>
      </c>
      <c r="W37" s="188">
        <v>0</v>
      </c>
      <c r="X37" s="188">
        <v>0</v>
      </c>
      <c r="Y37" s="188">
        <v>0</v>
      </c>
      <c r="Z37" s="188">
        <v>0</v>
      </c>
      <c r="AA37" s="188">
        <v>0</v>
      </c>
      <c r="AB37" s="188">
        <v>0</v>
      </c>
      <c r="AC37" s="188">
        <v>0</v>
      </c>
      <c r="AD37" s="188">
        <v>0</v>
      </c>
      <c r="AE37" s="188">
        <v>0</v>
      </c>
      <c r="AF37" s="188">
        <v>0</v>
      </c>
      <c r="AG37" s="188">
        <v>0</v>
      </c>
      <c r="AH37" s="709">
        <v>0</v>
      </c>
      <c r="AI37" s="2"/>
    </row>
    <row r="38" spans="1:35" s="243" customFormat="1" ht="18" customHeight="1">
      <c r="A38" s="2"/>
      <c r="B38" s="1640">
        <v>4</v>
      </c>
      <c r="C38" s="425" t="s">
        <v>709</v>
      </c>
      <c r="D38" s="188">
        <v>0</v>
      </c>
      <c r="E38" s="188">
        <v>0</v>
      </c>
      <c r="F38" s="188">
        <v>368</v>
      </c>
      <c r="G38" s="188">
        <v>0</v>
      </c>
      <c r="H38" s="188">
        <v>66</v>
      </c>
      <c r="I38" s="188">
        <v>0</v>
      </c>
      <c r="J38" s="188">
        <v>487</v>
      </c>
      <c r="K38" s="188">
        <v>0</v>
      </c>
      <c r="L38" s="188">
        <v>0</v>
      </c>
      <c r="M38" s="188">
        <v>304</v>
      </c>
      <c r="N38" s="188">
        <v>0</v>
      </c>
      <c r="O38" s="188">
        <v>0</v>
      </c>
      <c r="P38" s="188">
        <v>0</v>
      </c>
      <c r="Q38" s="188">
        <v>167</v>
      </c>
      <c r="R38" s="188">
        <v>0</v>
      </c>
      <c r="S38" s="188">
        <v>346</v>
      </c>
      <c r="T38" s="188">
        <v>0</v>
      </c>
      <c r="U38" s="188">
        <v>0</v>
      </c>
      <c r="V38" s="188">
        <v>0</v>
      </c>
      <c r="W38" s="188">
        <v>0</v>
      </c>
      <c r="X38" s="188">
        <v>0</v>
      </c>
      <c r="Y38" s="188">
        <v>23</v>
      </c>
      <c r="Z38" s="188">
        <v>0</v>
      </c>
      <c r="AA38" s="188">
        <v>62</v>
      </c>
      <c r="AB38" s="188">
        <v>0</v>
      </c>
      <c r="AC38" s="188">
        <v>0</v>
      </c>
      <c r="AD38" s="188">
        <v>0</v>
      </c>
      <c r="AE38" s="188">
        <v>0</v>
      </c>
      <c r="AF38" s="188">
        <v>0</v>
      </c>
      <c r="AG38" s="188">
        <v>0</v>
      </c>
      <c r="AH38" s="709">
        <v>1823</v>
      </c>
      <c r="AI38" s="2"/>
    </row>
    <row r="39" spans="1:35" s="243" customFormat="1" ht="25.5" hidden="1">
      <c r="A39" s="2"/>
      <c r="B39" s="1856"/>
      <c r="C39" s="425" t="s">
        <v>659</v>
      </c>
      <c r="D39" s="188">
        <v>0</v>
      </c>
      <c r="E39" s="188">
        <v>0</v>
      </c>
      <c r="F39" s="188">
        <v>366</v>
      </c>
      <c r="G39" s="188">
        <v>0</v>
      </c>
      <c r="H39" s="188">
        <v>0</v>
      </c>
      <c r="I39" s="188">
        <v>0</v>
      </c>
      <c r="J39" s="188">
        <v>61</v>
      </c>
      <c r="K39" s="188">
        <v>0</v>
      </c>
      <c r="L39" s="188">
        <v>0</v>
      </c>
      <c r="M39" s="188">
        <v>150</v>
      </c>
      <c r="N39" s="188">
        <v>0</v>
      </c>
      <c r="O39" s="188">
        <v>0</v>
      </c>
      <c r="P39" s="188">
        <v>0</v>
      </c>
      <c r="Q39" s="188">
        <v>167</v>
      </c>
      <c r="R39" s="188">
        <v>0</v>
      </c>
      <c r="S39" s="188">
        <v>116</v>
      </c>
      <c r="T39" s="188">
        <v>0</v>
      </c>
      <c r="U39" s="188">
        <v>0</v>
      </c>
      <c r="V39" s="188">
        <v>0</v>
      </c>
      <c r="W39" s="188">
        <v>0</v>
      </c>
      <c r="X39" s="188">
        <v>0</v>
      </c>
      <c r="Y39" s="188">
        <v>23</v>
      </c>
      <c r="Z39" s="188">
        <v>0</v>
      </c>
      <c r="AA39" s="188">
        <v>62</v>
      </c>
      <c r="AB39" s="188">
        <v>0</v>
      </c>
      <c r="AC39" s="188">
        <v>0</v>
      </c>
      <c r="AD39" s="188">
        <v>0</v>
      </c>
      <c r="AE39" s="188">
        <v>0</v>
      </c>
      <c r="AF39" s="188">
        <v>0</v>
      </c>
      <c r="AG39" s="188">
        <v>0</v>
      </c>
      <c r="AH39" s="709">
        <v>945</v>
      </c>
      <c r="AI39" s="2"/>
    </row>
    <row r="40" spans="1:35" s="243" customFormat="1" ht="18" customHeight="1">
      <c r="A40" s="2"/>
      <c r="B40" s="1856">
        <v>5</v>
      </c>
      <c r="C40" s="425" t="s">
        <v>365</v>
      </c>
      <c r="D40" s="188">
        <v>0</v>
      </c>
      <c r="E40" s="188">
        <v>0</v>
      </c>
      <c r="F40" s="188">
        <v>0</v>
      </c>
      <c r="G40" s="188">
        <v>0</v>
      </c>
      <c r="H40" s="188">
        <v>0</v>
      </c>
      <c r="I40" s="188">
        <v>0</v>
      </c>
      <c r="J40" s="188">
        <v>0</v>
      </c>
      <c r="K40" s="188">
        <v>0</v>
      </c>
      <c r="L40" s="188">
        <v>0</v>
      </c>
      <c r="M40" s="188">
        <v>0</v>
      </c>
      <c r="N40" s="188">
        <v>0</v>
      </c>
      <c r="O40" s="188">
        <v>0</v>
      </c>
      <c r="P40" s="188">
        <v>0</v>
      </c>
      <c r="Q40" s="188">
        <v>0</v>
      </c>
      <c r="R40" s="188">
        <v>0</v>
      </c>
      <c r="S40" s="188">
        <v>0</v>
      </c>
      <c r="T40" s="188">
        <v>0</v>
      </c>
      <c r="U40" s="188">
        <v>0</v>
      </c>
      <c r="V40" s="188">
        <v>0</v>
      </c>
      <c r="W40" s="188">
        <v>0</v>
      </c>
      <c r="X40" s="188">
        <v>0</v>
      </c>
      <c r="Y40" s="188">
        <v>0</v>
      </c>
      <c r="Z40" s="188">
        <v>0</v>
      </c>
      <c r="AA40" s="188">
        <v>0</v>
      </c>
      <c r="AB40" s="188">
        <v>0</v>
      </c>
      <c r="AC40" s="188">
        <v>0</v>
      </c>
      <c r="AD40" s="188">
        <v>0</v>
      </c>
      <c r="AE40" s="188">
        <v>0</v>
      </c>
      <c r="AF40" s="188">
        <v>0</v>
      </c>
      <c r="AG40" s="188">
        <v>0</v>
      </c>
      <c r="AH40" s="709">
        <v>0</v>
      </c>
      <c r="AI40" s="2"/>
    </row>
    <row r="41" spans="1:35" s="243" customFormat="1" ht="18" customHeight="1">
      <c r="A41" s="2"/>
      <c r="B41" s="1856">
        <v>6</v>
      </c>
      <c r="C41" s="425" t="s">
        <v>1217</v>
      </c>
      <c r="D41" s="188">
        <v>0</v>
      </c>
      <c r="E41" s="188">
        <v>0</v>
      </c>
      <c r="F41" s="188">
        <v>24</v>
      </c>
      <c r="G41" s="188">
        <v>0</v>
      </c>
      <c r="H41" s="188">
        <v>0</v>
      </c>
      <c r="I41" s="188">
        <v>0</v>
      </c>
      <c r="J41" s="188">
        <v>0</v>
      </c>
      <c r="K41" s="188">
        <v>0</v>
      </c>
      <c r="L41" s="188">
        <v>0</v>
      </c>
      <c r="M41" s="188">
        <v>0</v>
      </c>
      <c r="N41" s="188">
        <v>0</v>
      </c>
      <c r="O41" s="188">
        <v>0</v>
      </c>
      <c r="P41" s="188">
        <v>0</v>
      </c>
      <c r="Q41" s="188">
        <v>0</v>
      </c>
      <c r="R41" s="188">
        <v>0</v>
      </c>
      <c r="S41" s="188">
        <v>28</v>
      </c>
      <c r="T41" s="188">
        <v>0</v>
      </c>
      <c r="U41" s="188">
        <v>3016</v>
      </c>
      <c r="V41" s="188">
        <v>0</v>
      </c>
      <c r="W41" s="188">
        <v>44468</v>
      </c>
      <c r="X41" s="188">
        <v>0</v>
      </c>
      <c r="Y41" s="188">
        <v>0</v>
      </c>
      <c r="Z41" s="188">
        <v>97</v>
      </c>
      <c r="AA41" s="188">
        <v>0</v>
      </c>
      <c r="AB41" s="188">
        <v>0</v>
      </c>
      <c r="AC41" s="188">
        <v>0</v>
      </c>
      <c r="AD41" s="188">
        <v>0</v>
      </c>
      <c r="AE41" s="188">
        <v>0</v>
      </c>
      <c r="AF41" s="188">
        <v>0</v>
      </c>
      <c r="AG41" s="188">
        <v>0</v>
      </c>
      <c r="AH41" s="709">
        <v>47633</v>
      </c>
      <c r="AI41" s="2"/>
    </row>
    <row r="42" spans="1:35" s="243" customFormat="1" ht="25.5">
      <c r="A42" s="2"/>
      <c r="B42" s="1856"/>
      <c r="C42" s="425" t="s">
        <v>660</v>
      </c>
      <c r="D42" s="188">
        <v>0</v>
      </c>
      <c r="E42" s="188">
        <v>0</v>
      </c>
      <c r="F42" s="188">
        <v>24</v>
      </c>
      <c r="G42" s="188">
        <v>0</v>
      </c>
      <c r="H42" s="188">
        <v>0</v>
      </c>
      <c r="I42" s="188">
        <v>0</v>
      </c>
      <c r="J42" s="188">
        <v>0</v>
      </c>
      <c r="K42" s="188">
        <v>0</v>
      </c>
      <c r="L42" s="188">
        <v>0</v>
      </c>
      <c r="M42" s="188">
        <v>0</v>
      </c>
      <c r="N42" s="188">
        <v>0</v>
      </c>
      <c r="O42" s="188">
        <v>0</v>
      </c>
      <c r="P42" s="188">
        <v>0</v>
      </c>
      <c r="Q42" s="188">
        <v>0</v>
      </c>
      <c r="R42" s="188">
        <v>0</v>
      </c>
      <c r="S42" s="188">
        <v>0</v>
      </c>
      <c r="T42" s="188">
        <v>0</v>
      </c>
      <c r="U42" s="188">
        <v>0</v>
      </c>
      <c r="V42" s="188">
        <v>0</v>
      </c>
      <c r="W42" s="188">
        <v>93</v>
      </c>
      <c r="X42" s="188">
        <v>0</v>
      </c>
      <c r="Y42" s="188">
        <v>0</v>
      </c>
      <c r="Z42" s="188">
        <v>0</v>
      </c>
      <c r="AA42" s="188">
        <v>0</v>
      </c>
      <c r="AB42" s="188">
        <v>0</v>
      </c>
      <c r="AC42" s="188">
        <v>0</v>
      </c>
      <c r="AD42" s="188">
        <v>0</v>
      </c>
      <c r="AE42" s="188">
        <v>0</v>
      </c>
      <c r="AF42" s="188">
        <v>0</v>
      </c>
      <c r="AG42" s="188">
        <v>0</v>
      </c>
      <c r="AH42" s="709">
        <v>117</v>
      </c>
      <c r="AI42" s="2"/>
    </row>
    <row r="43" spans="1:35" s="243" customFormat="1" ht="18" customHeight="1">
      <c r="A43" s="2"/>
      <c r="B43" s="1856"/>
      <c r="C43" s="425" t="s">
        <v>367</v>
      </c>
      <c r="D43" s="188">
        <v>0</v>
      </c>
      <c r="E43" s="188">
        <v>0</v>
      </c>
      <c r="F43" s="188">
        <v>0</v>
      </c>
      <c r="G43" s="188">
        <v>0</v>
      </c>
      <c r="H43" s="188">
        <v>0</v>
      </c>
      <c r="I43" s="188">
        <v>0</v>
      </c>
      <c r="J43" s="188">
        <v>0</v>
      </c>
      <c r="K43" s="188">
        <v>0</v>
      </c>
      <c r="L43" s="188">
        <v>0</v>
      </c>
      <c r="M43" s="188">
        <v>0</v>
      </c>
      <c r="N43" s="188">
        <v>0</v>
      </c>
      <c r="O43" s="188">
        <v>0</v>
      </c>
      <c r="P43" s="188">
        <v>0</v>
      </c>
      <c r="Q43" s="188">
        <v>0</v>
      </c>
      <c r="R43" s="188">
        <v>0</v>
      </c>
      <c r="S43" s="188">
        <v>0</v>
      </c>
      <c r="T43" s="188">
        <v>0</v>
      </c>
      <c r="U43" s="188">
        <v>0</v>
      </c>
      <c r="V43" s="188">
        <v>0</v>
      </c>
      <c r="W43" s="188">
        <v>53</v>
      </c>
      <c r="X43" s="188">
        <v>0</v>
      </c>
      <c r="Y43" s="188">
        <v>0</v>
      </c>
      <c r="Z43" s="188">
        <v>97</v>
      </c>
      <c r="AA43" s="188">
        <v>0</v>
      </c>
      <c r="AB43" s="188">
        <v>0</v>
      </c>
      <c r="AC43" s="188">
        <v>0</v>
      </c>
      <c r="AD43" s="188">
        <v>0</v>
      </c>
      <c r="AE43" s="188">
        <v>0</v>
      </c>
      <c r="AF43" s="188">
        <v>0</v>
      </c>
      <c r="AG43" s="188">
        <v>0</v>
      </c>
      <c r="AH43" s="709">
        <v>150</v>
      </c>
      <c r="AI43" s="2"/>
    </row>
    <row r="44" spans="1:35" s="243" customFormat="1" ht="23.45" customHeight="1">
      <c r="A44" s="2"/>
      <c r="B44" s="1856">
        <v>7</v>
      </c>
      <c r="C44" s="425" t="s">
        <v>368</v>
      </c>
      <c r="D44" s="188">
        <v>0</v>
      </c>
      <c r="E44" s="188">
        <v>0</v>
      </c>
      <c r="F44" s="188">
        <v>0</v>
      </c>
      <c r="G44" s="188">
        <v>0</v>
      </c>
      <c r="H44" s="188">
        <v>0</v>
      </c>
      <c r="I44" s="188">
        <v>0</v>
      </c>
      <c r="J44" s="188">
        <v>0</v>
      </c>
      <c r="K44" s="188">
        <v>0</v>
      </c>
      <c r="L44" s="188">
        <v>0</v>
      </c>
      <c r="M44" s="188">
        <v>0</v>
      </c>
      <c r="N44" s="188">
        <v>0</v>
      </c>
      <c r="O44" s="188">
        <v>0</v>
      </c>
      <c r="P44" s="188">
        <v>0</v>
      </c>
      <c r="Q44" s="188">
        <v>0</v>
      </c>
      <c r="R44" s="188">
        <v>0</v>
      </c>
      <c r="S44" s="188">
        <v>0</v>
      </c>
      <c r="T44" s="188">
        <v>0</v>
      </c>
      <c r="U44" s="188">
        <v>0</v>
      </c>
      <c r="V44" s="188">
        <v>0</v>
      </c>
      <c r="W44" s="188">
        <v>0</v>
      </c>
      <c r="X44" s="188">
        <v>0</v>
      </c>
      <c r="Y44" s="188">
        <v>0</v>
      </c>
      <c r="Z44" s="188">
        <v>0</v>
      </c>
      <c r="AA44" s="188">
        <v>0</v>
      </c>
      <c r="AB44" s="188">
        <v>0</v>
      </c>
      <c r="AC44" s="188">
        <v>2621</v>
      </c>
      <c r="AD44" s="188">
        <v>0</v>
      </c>
      <c r="AE44" s="188">
        <v>178</v>
      </c>
      <c r="AF44" s="188">
        <v>0</v>
      </c>
      <c r="AG44" s="188">
        <v>0</v>
      </c>
      <c r="AH44" s="709">
        <v>2799</v>
      </c>
      <c r="AI44" s="2"/>
    </row>
    <row r="45" spans="1:35" s="243" customFormat="1" ht="18" customHeight="1">
      <c r="A45" s="2"/>
      <c r="B45" s="1856">
        <v>8</v>
      </c>
      <c r="C45" s="425" t="s">
        <v>662</v>
      </c>
      <c r="D45" s="188">
        <v>0</v>
      </c>
      <c r="E45" s="188">
        <v>4763</v>
      </c>
      <c r="F45" s="188">
        <v>0</v>
      </c>
      <c r="G45" s="188">
        <v>0</v>
      </c>
      <c r="H45" s="188">
        <v>0</v>
      </c>
      <c r="I45" s="188">
        <v>0</v>
      </c>
      <c r="J45" s="188">
        <v>0</v>
      </c>
      <c r="K45" s="188">
        <v>0</v>
      </c>
      <c r="L45" s="188">
        <v>0</v>
      </c>
      <c r="M45" s="188">
        <v>0</v>
      </c>
      <c r="N45" s="188">
        <v>0</v>
      </c>
      <c r="O45" s="188">
        <v>0</v>
      </c>
      <c r="P45" s="188">
        <v>0</v>
      </c>
      <c r="Q45" s="188">
        <v>0</v>
      </c>
      <c r="R45" s="188">
        <v>0</v>
      </c>
      <c r="S45" s="188">
        <v>52496</v>
      </c>
      <c r="T45" s="188">
        <v>0</v>
      </c>
      <c r="U45" s="188">
        <v>0</v>
      </c>
      <c r="V45" s="188">
        <v>0</v>
      </c>
      <c r="W45" s="188">
        <v>14</v>
      </c>
      <c r="X45" s="188">
        <v>0</v>
      </c>
      <c r="Y45" s="188">
        <v>0</v>
      </c>
      <c r="Z45" s="188">
        <v>0</v>
      </c>
      <c r="AA45" s="188">
        <v>0</v>
      </c>
      <c r="AB45" s="188">
        <v>0</v>
      </c>
      <c r="AC45" s="188">
        <v>0</v>
      </c>
      <c r="AD45" s="188">
        <v>0</v>
      </c>
      <c r="AE45" s="188">
        <v>0</v>
      </c>
      <c r="AF45" s="188">
        <v>0</v>
      </c>
      <c r="AG45" s="188">
        <v>0</v>
      </c>
      <c r="AH45" s="709">
        <v>57273</v>
      </c>
      <c r="AI45" s="2"/>
    </row>
    <row r="46" spans="1:35" s="243" customFormat="1" ht="18" customHeight="1">
      <c r="A46" s="2"/>
      <c r="B46" s="1856">
        <v>9</v>
      </c>
      <c r="C46" s="425" t="s">
        <v>54</v>
      </c>
      <c r="D46" s="188">
        <v>0</v>
      </c>
      <c r="E46" s="188">
        <v>0</v>
      </c>
      <c r="F46" s="188">
        <v>12730</v>
      </c>
      <c r="G46" s="188">
        <v>8403</v>
      </c>
      <c r="H46" s="188">
        <v>12645</v>
      </c>
      <c r="I46" s="188">
        <v>18602</v>
      </c>
      <c r="J46" s="188">
        <v>8929</v>
      </c>
      <c r="K46" s="188">
        <v>0</v>
      </c>
      <c r="L46" s="188">
        <v>331</v>
      </c>
      <c r="M46" s="188">
        <v>2107</v>
      </c>
      <c r="N46" s="188">
        <v>0</v>
      </c>
      <c r="O46" s="188">
        <v>999</v>
      </c>
      <c r="P46" s="188">
        <v>0</v>
      </c>
      <c r="Q46" s="188">
        <v>0</v>
      </c>
      <c r="R46" s="188">
        <v>686</v>
      </c>
      <c r="S46" s="188">
        <v>15</v>
      </c>
      <c r="T46" s="188">
        <v>0</v>
      </c>
      <c r="U46" s="188">
        <v>1611</v>
      </c>
      <c r="V46" s="188">
        <v>747</v>
      </c>
      <c r="W46" s="188">
        <v>1135</v>
      </c>
      <c r="X46" s="188">
        <v>5</v>
      </c>
      <c r="Y46" s="188">
        <v>212</v>
      </c>
      <c r="Z46" s="188">
        <v>0</v>
      </c>
      <c r="AA46" s="188">
        <v>2008</v>
      </c>
      <c r="AB46" s="188">
        <v>0</v>
      </c>
      <c r="AC46" s="188">
        <v>0</v>
      </c>
      <c r="AD46" s="188">
        <v>0</v>
      </c>
      <c r="AE46" s="188">
        <v>0</v>
      </c>
      <c r="AF46" s="188">
        <v>0</v>
      </c>
      <c r="AG46" s="188">
        <v>168</v>
      </c>
      <c r="AH46" s="709">
        <v>71333</v>
      </c>
      <c r="AI46" s="2"/>
    </row>
    <row r="47" spans="1:35" s="243" customFormat="1" ht="18" customHeight="1">
      <c r="A47" s="2"/>
      <c r="B47" s="1856"/>
      <c r="C47" s="425" t="s">
        <v>369</v>
      </c>
      <c r="D47" s="188">
        <v>0</v>
      </c>
      <c r="E47" s="188">
        <v>0</v>
      </c>
      <c r="F47" s="188">
        <v>12730</v>
      </c>
      <c r="G47" s="188">
        <v>8403</v>
      </c>
      <c r="H47" s="188">
        <v>12500</v>
      </c>
      <c r="I47" s="188">
        <v>18451</v>
      </c>
      <c r="J47" s="188">
        <v>8929</v>
      </c>
      <c r="K47" s="188">
        <v>0</v>
      </c>
      <c r="L47" s="188">
        <v>0</v>
      </c>
      <c r="M47" s="188">
        <v>1464</v>
      </c>
      <c r="N47" s="188">
        <v>0</v>
      </c>
      <c r="O47" s="188">
        <v>0</v>
      </c>
      <c r="P47" s="188">
        <v>0</v>
      </c>
      <c r="Q47" s="188">
        <v>0</v>
      </c>
      <c r="R47" s="188">
        <v>297</v>
      </c>
      <c r="S47" s="188">
        <v>0</v>
      </c>
      <c r="T47" s="188">
        <v>0</v>
      </c>
      <c r="U47" s="188">
        <v>0</v>
      </c>
      <c r="V47" s="188">
        <v>0</v>
      </c>
      <c r="W47" s="188">
        <v>0</v>
      </c>
      <c r="X47" s="188">
        <v>0</v>
      </c>
      <c r="Y47" s="188">
        <v>0</v>
      </c>
      <c r="Z47" s="188">
        <v>0</v>
      </c>
      <c r="AA47" s="188">
        <v>0</v>
      </c>
      <c r="AB47" s="188">
        <v>0</v>
      </c>
      <c r="AC47" s="188">
        <v>0</v>
      </c>
      <c r="AD47" s="188">
        <v>0</v>
      </c>
      <c r="AE47" s="188">
        <v>0</v>
      </c>
      <c r="AF47" s="188">
        <v>0</v>
      </c>
      <c r="AG47" s="188">
        <v>168</v>
      </c>
      <c r="AH47" s="709">
        <v>62942</v>
      </c>
      <c r="AI47" s="2"/>
    </row>
    <row r="48" spans="1:35" s="243" customFormat="1" ht="18" customHeight="1">
      <c r="A48" s="2"/>
      <c r="B48" s="1856"/>
      <c r="C48" s="425" t="s">
        <v>979</v>
      </c>
      <c r="D48" s="188">
        <v>0</v>
      </c>
      <c r="E48" s="188">
        <v>0</v>
      </c>
      <c r="F48" s="188">
        <v>0</v>
      </c>
      <c r="G48" s="188">
        <v>0</v>
      </c>
      <c r="H48" s="188">
        <v>145</v>
      </c>
      <c r="I48" s="188">
        <v>151</v>
      </c>
      <c r="J48" s="188">
        <v>0</v>
      </c>
      <c r="K48" s="188">
        <v>0</v>
      </c>
      <c r="L48" s="188">
        <v>331</v>
      </c>
      <c r="M48" s="188">
        <v>643</v>
      </c>
      <c r="N48" s="188">
        <v>0</v>
      </c>
      <c r="O48" s="188">
        <v>282</v>
      </c>
      <c r="P48" s="188">
        <v>0</v>
      </c>
      <c r="Q48" s="188">
        <v>0</v>
      </c>
      <c r="R48" s="188">
        <v>0</v>
      </c>
      <c r="S48" s="188">
        <v>15</v>
      </c>
      <c r="T48" s="188">
        <v>0</v>
      </c>
      <c r="U48" s="188">
        <v>0</v>
      </c>
      <c r="V48" s="188">
        <v>0</v>
      </c>
      <c r="W48" s="188">
        <v>0</v>
      </c>
      <c r="X48" s="188">
        <v>5</v>
      </c>
      <c r="Y48" s="188">
        <v>0</v>
      </c>
      <c r="Z48" s="188">
        <v>0</v>
      </c>
      <c r="AA48" s="188">
        <v>0</v>
      </c>
      <c r="AB48" s="188">
        <v>0</v>
      </c>
      <c r="AC48" s="188">
        <v>0</v>
      </c>
      <c r="AD48" s="188">
        <v>0</v>
      </c>
      <c r="AE48" s="188">
        <v>0</v>
      </c>
      <c r="AF48" s="188">
        <v>0</v>
      </c>
      <c r="AG48" s="188">
        <v>0</v>
      </c>
      <c r="AH48" s="709">
        <v>1572</v>
      </c>
      <c r="AI48" s="2"/>
    </row>
    <row r="49" spans="1:35" s="243" customFormat="1" ht="18" customHeight="1">
      <c r="A49" s="2"/>
      <c r="B49" s="1856"/>
      <c r="C49" s="425" t="s">
        <v>167</v>
      </c>
      <c r="D49" s="188">
        <v>0</v>
      </c>
      <c r="E49" s="188">
        <v>0</v>
      </c>
      <c r="F49" s="188">
        <v>0</v>
      </c>
      <c r="G49" s="188">
        <v>0</v>
      </c>
      <c r="H49" s="188">
        <v>0</v>
      </c>
      <c r="I49" s="188">
        <v>0</v>
      </c>
      <c r="J49" s="188">
        <v>0</v>
      </c>
      <c r="K49" s="188">
        <v>0</v>
      </c>
      <c r="L49" s="188">
        <v>0</v>
      </c>
      <c r="M49" s="188">
        <v>0</v>
      </c>
      <c r="N49" s="188">
        <v>0</v>
      </c>
      <c r="O49" s="188">
        <v>0</v>
      </c>
      <c r="P49" s="188">
        <v>0</v>
      </c>
      <c r="Q49" s="188">
        <v>0</v>
      </c>
      <c r="R49" s="188">
        <v>0</v>
      </c>
      <c r="S49" s="188">
        <v>0</v>
      </c>
      <c r="T49" s="188">
        <v>0</v>
      </c>
      <c r="U49" s="188">
        <v>0</v>
      </c>
      <c r="V49" s="188">
        <v>0</v>
      </c>
      <c r="W49" s="188">
        <v>0</v>
      </c>
      <c r="X49" s="188">
        <v>0</v>
      </c>
      <c r="Y49" s="188">
        <v>0</v>
      </c>
      <c r="Z49" s="188">
        <v>0</v>
      </c>
      <c r="AA49" s="188">
        <v>0</v>
      </c>
      <c r="AB49" s="188">
        <v>0</v>
      </c>
      <c r="AC49" s="188">
        <v>0</v>
      </c>
      <c r="AD49" s="188">
        <v>0</v>
      </c>
      <c r="AE49" s="188">
        <v>0</v>
      </c>
      <c r="AF49" s="188">
        <v>0</v>
      </c>
      <c r="AG49" s="188">
        <v>0</v>
      </c>
      <c r="AH49" s="709">
        <v>0</v>
      </c>
      <c r="AI49" s="2"/>
    </row>
    <row r="50" spans="1:35" s="243" customFormat="1" ht="18" customHeight="1">
      <c r="A50" s="2"/>
      <c r="B50" s="1856"/>
      <c r="C50" s="425" t="s">
        <v>168</v>
      </c>
      <c r="D50" s="188">
        <v>0</v>
      </c>
      <c r="E50" s="188">
        <v>0</v>
      </c>
      <c r="F50" s="188">
        <v>0</v>
      </c>
      <c r="G50" s="188">
        <v>0</v>
      </c>
      <c r="H50" s="188">
        <v>0</v>
      </c>
      <c r="I50" s="188">
        <v>0</v>
      </c>
      <c r="J50" s="188">
        <v>0</v>
      </c>
      <c r="K50" s="188">
        <v>0</v>
      </c>
      <c r="L50" s="188">
        <v>0</v>
      </c>
      <c r="M50" s="188">
        <v>0</v>
      </c>
      <c r="N50" s="188">
        <v>0</v>
      </c>
      <c r="O50" s="188">
        <v>717</v>
      </c>
      <c r="P50" s="188">
        <v>0</v>
      </c>
      <c r="Q50" s="188">
        <v>0</v>
      </c>
      <c r="R50" s="188">
        <v>0</v>
      </c>
      <c r="S50" s="188">
        <v>0</v>
      </c>
      <c r="T50" s="188">
        <v>0</v>
      </c>
      <c r="U50" s="188">
        <v>1611</v>
      </c>
      <c r="V50" s="188">
        <v>0</v>
      </c>
      <c r="W50" s="188">
        <v>822</v>
      </c>
      <c r="X50" s="188">
        <v>0</v>
      </c>
      <c r="Y50" s="188">
        <v>0</v>
      </c>
      <c r="Z50" s="188">
        <v>0</v>
      </c>
      <c r="AA50" s="188">
        <v>0</v>
      </c>
      <c r="AB50" s="188">
        <v>0</v>
      </c>
      <c r="AC50" s="188">
        <v>0</v>
      </c>
      <c r="AD50" s="188">
        <v>0</v>
      </c>
      <c r="AE50" s="188">
        <v>0</v>
      </c>
      <c r="AF50" s="188">
        <v>0</v>
      </c>
      <c r="AG50" s="188">
        <v>0</v>
      </c>
      <c r="AH50" s="709">
        <v>3150</v>
      </c>
      <c r="AI50" s="2"/>
    </row>
    <row r="51" spans="1:35" s="243" customFormat="1" ht="18" customHeight="1">
      <c r="A51" s="2"/>
      <c r="B51" s="1856"/>
      <c r="C51" s="425" t="s">
        <v>980</v>
      </c>
      <c r="D51" s="188">
        <v>0</v>
      </c>
      <c r="E51" s="188">
        <v>0</v>
      </c>
      <c r="F51" s="188">
        <v>0</v>
      </c>
      <c r="G51" s="188">
        <v>0</v>
      </c>
      <c r="H51" s="188">
        <v>0</v>
      </c>
      <c r="I51" s="188">
        <v>0</v>
      </c>
      <c r="J51" s="188">
        <v>0</v>
      </c>
      <c r="K51" s="188">
        <v>0</v>
      </c>
      <c r="L51" s="188">
        <v>0</v>
      </c>
      <c r="M51" s="188">
        <v>0</v>
      </c>
      <c r="N51" s="188">
        <v>0</v>
      </c>
      <c r="O51" s="188">
        <v>0</v>
      </c>
      <c r="P51" s="188">
        <v>0</v>
      </c>
      <c r="Q51" s="188">
        <v>0</v>
      </c>
      <c r="R51" s="188">
        <v>389</v>
      </c>
      <c r="S51" s="188">
        <v>0</v>
      </c>
      <c r="T51" s="188">
        <v>0</v>
      </c>
      <c r="U51" s="188">
        <v>0</v>
      </c>
      <c r="V51" s="188">
        <v>747</v>
      </c>
      <c r="W51" s="188">
        <v>0</v>
      </c>
      <c r="X51" s="188">
        <v>0</v>
      </c>
      <c r="Y51" s="188">
        <v>212</v>
      </c>
      <c r="Z51" s="188">
        <v>0</v>
      </c>
      <c r="AA51" s="188">
        <v>344</v>
      </c>
      <c r="AB51" s="188">
        <v>0</v>
      </c>
      <c r="AC51" s="188">
        <v>0</v>
      </c>
      <c r="AD51" s="188">
        <v>0</v>
      </c>
      <c r="AE51" s="188">
        <v>0</v>
      </c>
      <c r="AF51" s="188">
        <v>0</v>
      </c>
      <c r="AG51" s="188">
        <v>0</v>
      </c>
      <c r="AH51" s="709">
        <v>1692</v>
      </c>
      <c r="AI51" s="2"/>
    </row>
    <row r="52" spans="1:35" s="243" customFormat="1" ht="25.5">
      <c r="A52" s="2"/>
      <c r="B52" s="1856"/>
      <c r="C52" s="425" t="s">
        <v>669</v>
      </c>
      <c r="D52" s="188">
        <v>0</v>
      </c>
      <c r="E52" s="188">
        <v>0</v>
      </c>
      <c r="F52" s="188">
        <v>0</v>
      </c>
      <c r="G52" s="188">
        <v>0</v>
      </c>
      <c r="H52" s="188">
        <v>0</v>
      </c>
      <c r="I52" s="188">
        <v>0</v>
      </c>
      <c r="J52" s="188">
        <v>0</v>
      </c>
      <c r="K52" s="188">
        <v>0</v>
      </c>
      <c r="L52" s="188">
        <v>0</v>
      </c>
      <c r="M52" s="188">
        <v>0</v>
      </c>
      <c r="N52" s="188">
        <v>0</v>
      </c>
      <c r="O52" s="188">
        <v>0</v>
      </c>
      <c r="P52" s="188">
        <v>0</v>
      </c>
      <c r="Q52" s="188">
        <v>0</v>
      </c>
      <c r="R52" s="188">
        <v>0</v>
      </c>
      <c r="S52" s="188">
        <v>0</v>
      </c>
      <c r="T52" s="188">
        <v>0</v>
      </c>
      <c r="U52" s="188">
        <v>0</v>
      </c>
      <c r="V52" s="188">
        <v>0</v>
      </c>
      <c r="W52" s="188">
        <v>313</v>
      </c>
      <c r="X52" s="188">
        <v>0</v>
      </c>
      <c r="Y52" s="188">
        <v>0</v>
      </c>
      <c r="Z52" s="188">
        <v>0</v>
      </c>
      <c r="AA52" s="188">
        <v>1664</v>
      </c>
      <c r="AB52" s="188">
        <v>0</v>
      </c>
      <c r="AC52" s="188">
        <v>0</v>
      </c>
      <c r="AD52" s="188">
        <v>0</v>
      </c>
      <c r="AE52" s="188">
        <v>0</v>
      </c>
      <c r="AF52" s="188">
        <v>0</v>
      </c>
      <c r="AG52" s="188">
        <v>0</v>
      </c>
      <c r="AH52" s="709">
        <v>1977</v>
      </c>
      <c r="AI52" s="2"/>
    </row>
    <row r="53" spans="1:35" s="243" customFormat="1" ht="18" customHeight="1">
      <c r="A53" s="2"/>
      <c r="B53" s="1856">
        <v>10</v>
      </c>
      <c r="C53" s="425" t="s">
        <v>169</v>
      </c>
      <c r="D53" s="188">
        <v>0</v>
      </c>
      <c r="E53" s="188">
        <v>0</v>
      </c>
      <c r="F53" s="188">
        <v>0</v>
      </c>
      <c r="G53" s="188">
        <v>0</v>
      </c>
      <c r="H53" s="188">
        <v>0</v>
      </c>
      <c r="I53" s="188">
        <v>0</v>
      </c>
      <c r="J53" s="188">
        <v>0</v>
      </c>
      <c r="K53" s="188">
        <v>0</v>
      </c>
      <c r="L53" s="188">
        <v>0</v>
      </c>
      <c r="M53" s="188">
        <v>0</v>
      </c>
      <c r="N53" s="188">
        <v>0</v>
      </c>
      <c r="O53" s="188">
        <v>0</v>
      </c>
      <c r="P53" s="188">
        <v>0</v>
      </c>
      <c r="Q53" s="188">
        <v>0</v>
      </c>
      <c r="R53" s="188">
        <v>0</v>
      </c>
      <c r="S53" s="188">
        <v>0</v>
      </c>
      <c r="T53" s="188">
        <v>0</v>
      </c>
      <c r="U53" s="188">
        <v>0</v>
      </c>
      <c r="V53" s="188">
        <v>0</v>
      </c>
      <c r="W53" s="188">
        <v>0</v>
      </c>
      <c r="X53" s="188">
        <v>0</v>
      </c>
      <c r="Y53" s="188">
        <v>0</v>
      </c>
      <c r="Z53" s="188">
        <v>0</v>
      </c>
      <c r="AA53" s="188">
        <v>0</v>
      </c>
      <c r="AB53" s="188">
        <v>0</v>
      </c>
      <c r="AC53" s="188">
        <v>0</v>
      </c>
      <c r="AD53" s="188">
        <v>0</v>
      </c>
      <c r="AE53" s="188">
        <v>0</v>
      </c>
      <c r="AF53" s="188">
        <v>0</v>
      </c>
      <c r="AG53" s="188">
        <v>0</v>
      </c>
      <c r="AH53" s="709">
        <v>0</v>
      </c>
      <c r="AI53" s="2"/>
    </row>
    <row r="54" spans="1:35" s="243" customFormat="1" ht="18" customHeight="1">
      <c r="A54" s="2"/>
      <c r="B54" s="1640">
        <v>11</v>
      </c>
      <c r="C54" s="425" t="s">
        <v>42</v>
      </c>
      <c r="D54" s="188">
        <v>0</v>
      </c>
      <c r="E54" s="188">
        <v>0</v>
      </c>
      <c r="F54" s="188">
        <v>0</v>
      </c>
      <c r="G54" s="188">
        <v>0</v>
      </c>
      <c r="H54" s="188">
        <v>0</v>
      </c>
      <c r="I54" s="188">
        <v>0</v>
      </c>
      <c r="J54" s="188">
        <v>0</v>
      </c>
      <c r="K54" s="188">
        <v>0</v>
      </c>
      <c r="L54" s="188">
        <v>0</v>
      </c>
      <c r="M54" s="188">
        <v>0</v>
      </c>
      <c r="N54" s="188">
        <v>0</v>
      </c>
      <c r="O54" s="188">
        <v>0</v>
      </c>
      <c r="P54" s="188">
        <v>0</v>
      </c>
      <c r="Q54" s="188">
        <v>0</v>
      </c>
      <c r="R54" s="188">
        <v>0</v>
      </c>
      <c r="S54" s="188">
        <v>0</v>
      </c>
      <c r="T54" s="188">
        <v>0</v>
      </c>
      <c r="U54" s="188">
        <v>0</v>
      </c>
      <c r="V54" s="188">
        <v>0</v>
      </c>
      <c r="W54" s="188">
        <v>0</v>
      </c>
      <c r="X54" s="188">
        <v>0</v>
      </c>
      <c r="Y54" s="188">
        <v>0</v>
      </c>
      <c r="Z54" s="188">
        <v>0</v>
      </c>
      <c r="AA54" s="188">
        <v>0</v>
      </c>
      <c r="AB54" s="188">
        <v>0</v>
      </c>
      <c r="AC54" s="188">
        <v>0</v>
      </c>
      <c r="AD54" s="188">
        <v>0</v>
      </c>
      <c r="AE54" s="188">
        <v>0</v>
      </c>
      <c r="AF54" s="188">
        <v>0</v>
      </c>
      <c r="AG54" s="188">
        <v>0</v>
      </c>
      <c r="AH54" s="709">
        <v>0</v>
      </c>
      <c r="AI54" s="2"/>
    </row>
    <row r="55" spans="1:35" s="243" customFormat="1" ht="18" customHeight="1">
      <c r="A55" s="2"/>
      <c r="B55" s="1640">
        <v>12</v>
      </c>
      <c r="C55" s="425" t="s">
        <v>688</v>
      </c>
      <c r="D55" s="188">
        <v>0</v>
      </c>
      <c r="E55" s="188">
        <v>0</v>
      </c>
      <c r="F55" s="188">
        <v>0</v>
      </c>
      <c r="G55" s="188">
        <v>0</v>
      </c>
      <c r="H55" s="188">
        <v>0</v>
      </c>
      <c r="I55" s="188">
        <v>0</v>
      </c>
      <c r="J55" s="188">
        <v>0</v>
      </c>
      <c r="K55" s="188">
        <v>0</v>
      </c>
      <c r="L55" s="188">
        <v>0</v>
      </c>
      <c r="M55" s="188">
        <v>0</v>
      </c>
      <c r="N55" s="188">
        <v>0</v>
      </c>
      <c r="O55" s="188">
        <v>0</v>
      </c>
      <c r="P55" s="188">
        <v>0</v>
      </c>
      <c r="Q55" s="188">
        <v>0</v>
      </c>
      <c r="R55" s="188">
        <v>0</v>
      </c>
      <c r="S55" s="188">
        <v>0</v>
      </c>
      <c r="T55" s="188">
        <v>0</v>
      </c>
      <c r="U55" s="188">
        <v>0</v>
      </c>
      <c r="V55" s="188">
        <v>0</v>
      </c>
      <c r="W55" s="188">
        <v>1606</v>
      </c>
      <c r="X55" s="188">
        <v>0</v>
      </c>
      <c r="Y55" s="188">
        <v>0</v>
      </c>
      <c r="Z55" s="188">
        <v>0</v>
      </c>
      <c r="AA55" s="188">
        <v>840</v>
      </c>
      <c r="AB55" s="188">
        <v>0</v>
      </c>
      <c r="AC55" s="188">
        <v>0</v>
      </c>
      <c r="AD55" s="188">
        <v>0</v>
      </c>
      <c r="AE55" s="188">
        <v>0</v>
      </c>
      <c r="AF55" s="188">
        <v>0</v>
      </c>
      <c r="AG55" s="188">
        <v>0</v>
      </c>
      <c r="AH55" s="709">
        <v>2446</v>
      </c>
      <c r="AI55" s="2"/>
    </row>
    <row r="56" spans="1:35" s="243" customFormat="1" ht="18" customHeight="1">
      <c r="A56" s="2"/>
      <c r="B56" s="555">
        <v>13</v>
      </c>
      <c r="C56" s="554" t="s">
        <v>1431</v>
      </c>
      <c r="D56" s="470">
        <v>67971</v>
      </c>
      <c r="E56" s="470">
        <v>0</v>
      </c>
      <c r="F56" s="470">
        <v>0</v>
      </c>
      <c r="G56" s="470">
        <v>0</v>
      </c>
      <c r="H56" s="470">
        <v>0</v>
      </c>
      <c r="I56" s="470">
        <v>0</v>
      </c>
      <c r="J56" s="470">
        <v>0</v>
      </c>
      <c r="K56" s="470">
        <v>0</v>
      </c>
      <c r="L56" s="470">
        <v>0</v>
      </c>
      <c r="M56" s="470">
        <v>0</v>
      </c>
      <c r="N56" s="470">
        <v>0</v>
      </c>
      <c r="O56" s="470">
        <v>0</v>
      </c>
      <c r="P56" s="470">
        <v>0</v>
      </c>
      <c r="Q56" s="470">
        <v>0</v>
      </c>
      <c r="R56" s="470">
        <v>0</v>
      </c>
      <c r="S56" s="470">
        <v>0</v>
      </c>
      <c r="T56" s="470">
        <v>0</v>
      </c>
      <c r="U56" s="470">
        <v>0</v>
      </c>
      <c r="V56" s="470">
        <v>0</v>
      </c>
      <c r="W56" s="470">
        <v>14820</v>
      </c>
      <c r="X56" s="470">
        <v>0</v>
      </c>
      <c r="Y56" s="470">
        <v>0</v>
      </c>
      <c r="Z56" s="470">
        <v>0</v>
      </c>
      <c r="AA56" s="470">
        <v>0</v>
      </c>
      <c r="AB56" s="470">
        <v>0</v>
      </c>
      <c r="AC56" s="470">
        <v>0</v>
      </c>
      <c r="AD56" s="470">
        <v>0</v>
      </c>
      <c r="AE56" s="470">
        <v>0</v>
      </c>
      <c r="AF56" s="470">
        <v>0</v>
      </c>
      <c r="AG56" s="470">
        <v>0</v>
      </c>
      <c r="AH56" s="708">
        <v>82791</v>
      </c>
      <c r="AI56" s="2"/>
    </row>
    <row r="57" spans="1:35" s="243" customFormat="1" ht="18" customHeight="1">
      <c r="A57" s="2"/>
      <c r="B57" s="568">
        <v>14</v>
      </c>
      <c r="C57" s="686" t="s">
        <v>58</v>
      </c>
      <c r="D57" s="467">
        <v>87911</v>
      </c>
      <c r="E57" s="467">
        <v>4763</v>
      </c>
      <c r="F57" s="467">
        <v>13630</v>
      </c>
      <c r="G57" s="467">
        <v>8403</v>
      </c>
      <c r="H57" s="467">
        <v>12711</v>
      </c>
      <c r="I57" s="467">
        <v>18602</v>
      </c>
      <c r="J57" s="467">
        <v>9416</v>
      </c>
      <c r="K57" s="467">
        <v>0</v>
      </c>
      <c r="L57" s="467">
        <v>331</v>
      </c>
      <c r="M57" s="467">
        <v>4118</v>
      </c>
      <c r="N57" s="467">
        <v>0</v>
      </c>
      <c r="O57" s="467">
        <v>999</v>
      </c>
      <c r="P57" s="467">
        <v>0</v>
      </c>
      <c r="Q57" s="467">
        <v>167</v>
      </c>
      <c r="R57" s="467">
        <v>686</v>
      </c>
      <c r="S57" s="467">
        <v>52885</v>
      </c>
      <c r="T57" s="467">
        <v>0</v>
      </c>
      <c r="U57" s="467">
        <v>4627</v>
      </c>
      <c r="V57" s="467">
        <v>747</v>
      </c>
      <c r="W57" s="467">
        <v>65379</v>
      </c>
      <c r="X57" s="467">
        <v>5</v>
      </c>
      <c r="Y57" s="467">
        <v>235</v>
      </c>
      <c r="Z57" s="467">
        <v>97</v>
      </c>
      <c r="AA57" s="467">
        <v>2910</v>
      </c>
      <c r="AB57" s="467">
        <v>0</v>
      </c>
      <c r="AC57" s="467">
        <v>2621</v>
      </c>
      <c r="AD57" s="467">
        <v>0</v>
      </c>
      <c r="AE57" s="467">
        <v>178</v>
      </c>
      <c r="AF57" s="467">
        <v>0</v>
      </c>
      <c r="AG57" s="467">
        <v>168</v>
      </c>
      <c r="AH57" s="707">
        <v>291589</v>
      </c>
      <c r="AI57" s="2"/>
    </row>
    <row r="58" spans="1:35" s="243" customFormat="1" ht="6.6" customHeight="1">
      <c r="A58" s="2"/>
      <c r="B58" s="705"/>
      <c r="C58" s="601"/>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2"/>
    </row>
    <row r="59" spans="1:35" s="243" customFormat="1" ht="4.5" customHeight="1">
      <c r="A59" s="2"/>
      <c r="B59" s="705"/>
      <c r="C59" s="601"/>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A59" s="564"/>
      <c r="AB59" s="564"/>
      <c r="AC59" s="564"/>
      <c r="AD59" s="564"/>
      <c r="AE59" s="564"/>
      <c r="AF59" s="564"/>
      <c r="AG59" s="564"/>
      <c r="AH59" s="564"/>
      <c r="AI59" s="2"/>
    </row>
    <row r="60" spans="1:35" s="243" customFormat="1" ht="15" customHeight="1">
      <c r="A60" s="2"/>
      <c r="B60" s="2120" t="str">
        <f>Last2Qtr</f>
        <v>T1 2023 _x000D_
Bâle III</v>
      </c>
      <c r="C60" s="2121"/>
      <c r="D60" s="693"/>
      <c r="E60" s="693"/>
      <c r="F60" s="693"/>
      <c r="G60" s="693"/>
      <c r="H60" s="693"/>
      <c r="I60" s="693"/>
      <c r="J60" s="693"/>
      <c r="K60" s="693"/>
      <c r="L60" s="693"/>
      <c r="M60" s="693"/>
      <c r="N60" s="693"/>
      <c r="O60" s="693"/>
      <c r="P60" s="693"/>
      <c r="Q60" s="693"/>
      <c r="R60" s="693"/>
      <c r="S60" s="693"/>
      <c r="T60" s="693"/>
      <c r="U60" s="693"/>
      <c r="V60" s="693"/>
      <c r="W60" s="693"/>
      <c r="X60" s="693"/>
      <c r="Y60" s="693"/>
      <c r="Z60" s="693"/>
      <c r="AA60" s="693"/>
      <c r="AB60" s="693"/>
      <c r="AC60" s="693"/>
      <c r="AD60" s="693"/>
      <c r="AE60" s="693"/>
      <c r="AF60" s="693"/>
      <c r="AG60" s="693"/>
      <c r="AH60" s="706"/>
      <c r="AI60" s="2"/>
    </row>
    <row r="61" spans="1:35" s="243" customFormat="1" ht="18" customHeight="1">
      <c r="A61" s="2"/>
      <c r="B61" s="1640">
        <v>1</v>
      </c>
      <c r="C61" s="425" t="s">
        <v>709</v>
      </c>
      <c r="D61" s="188">
        <v>0</v>
      </c>
      <c r="E61" s="188"/>
      <c r="F61" s="188">
        <v>668</v>
      </c>
      <c r="G61" s="188"/>
      <c r="H61" s="188"/>
      <c r="I61" s="188">
        <v>0</v>
      </c>
      <c r="J61" s="188"/>
      <c r="K61" s="188"/>
      <c r="L61" s="188"/>
      <c r="M61" s="188">
        <v>2</v>
      </c>
      <c r="N61" s="188"/>
      <c r="O61" s="188"/>
      <c r="P61" s="188"/>
      <c r="Q61" s="188"/>
      <c r="R61" s="188"/>
      <c r="S61" s="188">
        <v>0</v>
      </c>
      <c r="T61" s="188"/>
      <c r="U61" s="188"/>
      <c r="V61" s="188"/>
      <c r="W61" s="188">
        <v>2844</v>
      </c>
      <c r="X61" s="188"/>
      <c r="Y61" s="188"/>
      <c r="Z61" s="188"/>
      <c r="AA61" s="188">
        <v>4</v>
      </c>
      <c r="AB61" s="188"/>
      <c r="AC61" s="188"/>
      <c r="AD61" s="188"/>
      <c r="AE61" s="188"/>
      <c r="AF61" s="188"/>
      <c r="AG61" s="188">
        <v>0</v>
      </c>
      <c r="AH61" s="190">
        <v>3778</v>
      </c>
      <c r="AI61" s="2"/>
    </row>
    <row r="62" spans="1:35" s="243" customFormat="1" ht="18" customHeight="1">
      <c r="A62" s="2"/>
      <c r="B62" s="1640">
        <v>2</v>
      </c>
      <c r="C62" s="425" t="s">
        <v>708</v>
      </c>
      <c r="D62" s="188">
        <v>3520</v>
      </c>
      <c r="E62" s="188"/>
      <c r="F62" s="188">
        <v>89</v>
      </c>
      <c r="G62" s="188"/>
      <c r="H62" s="188"/>
      <c r="I62" s="188">
        <v>0</v>
      </c>
      <c r="J62" s="188"/>
      <c r="K62" s="188"/>
      <c r="L62" s="188"/>
      <c r="M62" s="188">
        <v>31</v>
      </c>
      <c r="N62" s="188"/>
      <c r="O62" s="188"/>
      <c r="P62" s="188"/>
      <c r="Q62" s="188"/>
      <c r="R62" s="188"/>
      <c r="S62" s="188">
        <v>0</v>
      </c>
      <c r="T62" s="188"/>
      <c r="U62" s="188"/>
      <c r="V62" s="188"/>
      <c r="W62" s="188">
        <v>50023</v>
      </c>
      <c r="X62" s="188"/>
      <c r="Y62" s="188"/>
      <c r="Z62" s="188"/>
      <c r="AA62" s="188">
        <v>556</v>
      </c>
      <c r="AB62" s="188"/>
      <c r="AC62" s="188"/>
      <c r="AD62" s="188"/>
      <c r="AE62" s="188"/>
      <c r="AF62" s="188"/>
      <c r="AG62" s="188">
        <v>0</v>
      </c>
      <c r="AH62" s="190">
        <v>53771</v>
      </c>
      <c r="AI62" s="2"/>
    </row>
    <row r="63" spans="1:35" s="243" customFormat="1" ht="18" customHeight="1">
      <c r="A63" s="2"/>
      <c r="B63" s="1640">
        <v>3</v>
      </c>
      <c r="C63" s="425" t="s">
        <v>710</v>
      </c>
      <c r="D63" s="188">
        <v>9331</v>
      </c>
      <c r="E63" s="188"/>
      <c r="F63" s="188">
        <v>0</v>
      </c>
      <c r="G63" s="188"/>
      <c r="H63" s="188"/>
      <c r="I63" s="188">
        <v>0</v>
      </c>
      <c r="J63" s="188"/>
      <c r="K63" s="188"/>
      <c r="L63" s="188"/>
      <c r="M63" s="188">
        <v>1006</v>
      </c>
      <c r="N63" s="188"/>
      <c r="O63" s="188"/>
      <c r="P63" s="188"/>
      <c r="Q63" s="188"/>
      <c r="R63" s="188"/>
      <c r="S63" s="188">
        <v>0</v>
      </c>
      <c r="T63" s="188"/>
      <c r="U63" s="188"/>
      <c r="V63" s="188"/>
      <c r="W63" s="188">
        <v>54</v>
      </c>
      <c r="X63" s="188"/>
      <c r="Y63" s="188"/>
      <c r="Z63" s="188"/>
      <c r="AA63" s="188">
        <v>0</v>
      </c>
      <c r="AB63" s="188"/>
      <c r="AC63" s="188"/>
      <c r="AD63" s="188"/>
      <c r="AE63" s="188"/>
      <c r="AF63" s="188"/>
      <c r="AG63" s="188">
        <v>0</v>
      </c>
      <c r="AH63" s="190">
        <v>8752</v>
      </c>
      <c r="AI63" s="2"/>
    </row>
    <row r="64" spans="1:35" s="243" customFormat="1" ht="18" customHeight="1">
      <c r="A64" s="2"/>
      <c r="B64" s="1640">
        <v>4</v>
      </c>
      <c r="C64" s="425" t="s">
        <v>329</v>
      </c>
      <c r="D64" s="188">
        <v>3873</v>
      </c>
      <c r="E64" s="188"/>
      <c r="F64" s="188">
        <v>79</v>
      </c>
      <c r="G64" s="188"/>
      <c r="H64" s="188"/>
      <c r="I64" s="188">
        <v>50903</v>
      </c>
      <c r="J64" s="188"/>
      <c r="K64" s="188"/>
      <c r="L64" s="188"/>
      <c r="M64" s="188">
        <v>76</v>
      </c>
      <c r="N64" s="188"/>
      <c r="O64" s="188"/>
      <c r="P64" s="188"/>
      <c r="Q64" s="188"/>
      <c r="R64" s="188"/>
      <c r="S64" s="188">
        <v>10903</v>
      </c>
      <c r="T64" s="188"/>
      <c r="U64" s="188"/>
      <c r="V64" s="188"/>
      <c r="W64" s="188">
        <v>696</v>
      </c>
      <c r="X64" s="188"/>
      <c r="Y64" s="188"/>
      <c r="Z64" s="188"/>
      <c r="AA64" s="188">
        <v>4</v>
      </c>
      <c r="AB64" s="188"/>
      <c r="AC64" s="188"/>
      <c r="AD64" s="188"/>
      <c r="AE64" s="188"/>
      <c r="AF64" s="188"/>
      <c r="AG64" s="188">
        <v>0</v>
      </c>
      <c r="AH64" s="190">
        <v>63054</v>
      </c>
      <c r="AI64" s="2"/>
    </row>
    <row r="65" spans="1:35" s="243" customFormat="1" ht="18" customHeight="1">
      <c r="A65" s="2"/>
      <c r="B65" s="1640">
        <v>5</v>
      </c>
      <c r="C65" s="425" t="s">
        <v>52</v>
      </c>
      <c r="D65" s="188">
        <v>484</v>
      </c>
      <c r="E65" s="188"/>
      <c r="F65" s="188">
        <v>513</v>
      </c>
      <c r="G65" s="188"/>
      <c r="H65" s="188"/>
      <c r="I65" s="188">
        <v>0</v>
      </c>
      <c r="J65" s="188"/>
      <c r="K65" s="188"/>
      <c r="L65" s="188"/>
      <c r="M65" s="188">
        <v>0</v>
      </c>
      <c r="N65" s="188"/>
      <c r="O65" s="188"/>
      <c r="P65" s="188"/>
      <c r="Q65" s="188"/>
      <c r="R65" s="188"/>
      <c r="S65" s="188">
        <v>46696</v>
      </c>
      <c r="T65" s="188"/>
      <c r="U65" s="188"/>
      <c r="V65" s="188"/>
      <c r="W65" s="188">
        <v>296</v>
      </c>
      <c r="X65" s="188"/>
      <c r="Y65" s="188"/>
      <c r="Z65" s="188"/>
      <c r="AA65" s="188">
        <v>27</v>
      </c>
      <c r="AB65" s="188"/>
      <c r="AC65" s="188"/>
      <c r="AD65" s="188"/>
      <c r="AE65" s="188"/>
      <c r="AF65" s="188"/>
      <c r="AG65" s="188">
        <v>0</v>
      </c>
      <c r="AH65" s="190">
        <v>48089</v>
      </c>
      <c r="AI65" s="2"/>
    </row>
    <row r="66" spans="1:35" s="243" customFormat="1" ht="18" customHeight="1">
      <c r="A66" s="2"/>
      <c r="B66" s="1640">
        <v>6</v>
      </c>
      <c r="C66" s="425" t="s">
        <v>150</v>
      </c>
      <c r="D66" s="188">
        <v>0</v>
      </c>
      <c r="E66" s="188"/>
      <c r="F66" s="188">
        <v>0</v>
      </c>
      <c r="G66" s="188"/>
      <c r="H66" s="188"/>
      <c r="I66" s="188">
        <v>0</v>
      </c>
      <c r="J66" s="188"/>
      <c r="K66" s="188"/>
      <c r="L66" s="188"/>
      <c r="M66" s="188">
        <v>0</v>
      </c>
      <c r="N66" s="188"/>
      <c r="O66" s="188"/>
      <c r="P66" s="188"/>
      <c r="Q66" s="188"/>
      <c r="R66" s="188"/>
      <c r="S66" s="188">
        <v>0</v>
      </c>
      <c r="T66" s="188"/>
      <c r="U66" s="188"/>
      <c r="V66" s="188"/>
      <c r="W66" s="188">
        <v>3643</v>
      </c>
      <c r="X66" s="188"/>
      <c r="Y66" s="188"/>
      <c r="Z66" s="188"/>
      <c r="AA66" s="188">
        <v>0</v>
      </c>
      <c r="AB66" s="188"/>
      <c r="AC66" s="188"/>
      <c r="AD66" s="188"/>
      <c r="AE66" s="188"/>
      <c r="AF66" s="188"/>
      <c r="AG66" s="188">
        <v>0</v>
      </c>
      <c r="AH66" s="190">
        <v>3643</v>
      </c>
      <c r="AI66" s="2"/>
    </row>
    <row r="67" spans="1:35" s="243" customFormat="1" ht="18" customHeight="1">
      <c r="A67" s="2"/>
      <c r="B67" s="555">
        <v>7</v>
      </c>
      <c r="C67" s="554" t="s">
        <v>782</v>
      </c>
      <c r="D67" s="470">
        <v>48580</v>
      </c>
      <c r="E67" s="470"/>
      <c r="F67" s="470">
        <v>2572</v>
      </c>
      <c r="G67" s="470"/>
      <c r="H67" s="470"/>
      <c r="I67" s="470">
        <v>0</v>
      </c>
      <c r="J67" s="470"/>
      <c r="K67" s="470"/>
      <c r="L67" s="470"/>
      <c r="M67" s="470">
        <v>0</v>
      </c>
      <c r="N67" s="470"/>
      <c r="O67" s="470"/>
      <c r="P67" s="470"/>
      <c r="Q67" s="470"/>
      <c r="R67" s="470"/>
      <c r="S67" s="470">
        <v>0</v>
      </c>
      <c r="T67" s="470"/>
      <c r="U67" s="470"/>
      <c r="V67" s="470"/>
      <c r="W67" s="470">
        <v>13529</v>
      </c>
      <c r="X67" s="470"/>
      <c r="Y67" s="470"/>
      <c r="Z67" s="470"/>
      <c r="AA67" s="470">
        <v>0</v>
      </c>
      <c r="AB67" s="470"/>
      <c r="AC67" s="470"/>
      <c r="AD67" s="470"/>
      <c r="AE67" s="470"/>
      <c r="AF67" s="470"/>
      <c r="AG67" s="470">
        <v>94</v>
      </c>
      <c r="AH67" s="643">
        <v>77086</v>
      </c>
      <c r="AI67" s="2"/>
    </row>
    <row r="68" spans="1:35" s="243" customFormat="1" ht="18" customHeight="1">
      <c r="A68" s="2"/>
      <c r="B68" s="568">
        <v>8</v>
      </c>
      <c r="C68" s="686" t="s">
        <v>58</v>
      </c>
      <c r="D68" s="467">
        <v>65788</v>
      </c>
      <c r="E68" s="467"/>
      <c r="F68" s="467">
        <v>3921</v>
      </c>
      <c r="G68" s="467"/>
      <c r="H68" s="467"/>
      <c r="I68" s="467">
        <v>50903</v>
      </c>
      <c r="J68" s="467"/>
      <c r="K68" s="467"/>
      <c r="L68" s="467"/>
      <c r="M68" s="467">
        <v>1115</v>
      </c>
      <c r="N68" s="467"/>
      <c r="O68" s="467"/>
      <c r="P68" s="467"/>
      <c r="Q68" s="467"/>
      <c r="R68" s="467"/>
      <c r="S68" s="467">
        <v>57599</v>
      </c>
      <c r="T68" s="467"/>
      <c r="U68" s="467"/>
      <c r="V68" s="467"/>
      <c r="W68" s="467">
        <v>71085</v>
      </c>
      <c r="X68" s="467"/>
      <c r="Y68" s="467"/>
      <c r="Z68" s="467"/>
      <c r="AA68" s="467">
        <v>591</v>
      </c>
      <c r="AB68" s="467"/>
      <c r="AC68" s="467"/>
      <c r="AD68" s="467"/>
      <c r="AE68" s="467"/>
      <c r="AF68" s="467"/>
      <c r="AG68" s="467">
        <v>94</v>
      </c>
      <c r="AH68" s="641">
        <v>258173</v>
      </c>
      <c r="AI68" s="2"/>
    </row>
    <row r="69" spans="1:35" s="243" customFormat="1" ht="6.6" customHeight="1">
      <c r="A69" s="2"/>
      <c r="B69" s="705"/>
      <c r="C69" s="601"/>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c r="AD69" s="564"/>
      <c r="AE69" s="564"/>
      <c r="AF69" s="564"/>
      <c r="AG69" s="564"/>
      <c r="AH69" s="564"/>
      <c r="AI69" s="2"/>
    </row>
    <row r="70" spans="1:35" s="243" customFormat="1" ht="4.5" customHeight="1">
      <c r="A70" s="2"/>
      <c r="B70" s="705"/>
      <c r="C70" s="601"/>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2"/>
    </row>
    <row r="71" spans="1:35" s="243" customFormat="1" ht="15" customHeight="1">
      <c r="A71" s="2"/>
      <c r="B71" s="2120" t="str">
        <f>Last3Qtr</f>
        <v>T4 2022 _x000D_
Bâle III</v>
      </c>
      <c r="C71" s="2121"/>
      <c r="D71" s="693"/>
      <c r="E71" s="693"/>
      <c r="F71" s="693"/>
      <c r="G71" s="693"/>
      <c r="H71" s="693"/>
      <c r="I71" s="693"/>
      <c r="J71" s="693"/>
      <c r="K71" s="693"/>
      <c r="L71" s="693"/>
      <c r="M71" s="693"/>
      <c r="N71" s="693"/>
      <c r="O71" s="693"/>
      <c r="P71" s="693"/>
      <c r="Q71" s="693"/>
      <c r="R71" s="693"/>
      <c r="S71" s="693"/>
      <c r="T71" s="693"/>
      <c r="U71" s="693"/>
      <c r="V71" s="693"/>
      <c r="W71" s="693"/>
      <c r="X71" s="693"/>
      <c r="Y71" s="693"/>
      <c r="Z71" s="693"/>
      <c r="AA71" s="693"/>
      <c r="AB71" s="693"/>
      <c r="AC71" s="693"/>
      <c r="AD71" s="693"/>
      <c r="AE71" s="693"/>
      <c r="AF71" s="693"/>
      <c r="AG71" s="693"/>
      <c r="AH71" s="706"/>
      <c r="AI71" s="2"/>
    </row>
    <row r="72" spans="1:35" s="243" customFormat="1" ht="18" customHeight="1">
      <c r="A72" s="2"/>
      <c r="B72" s="1640">
        <v>1</v>
      </c>
      <c r="C72" s="425" t="s">
        <v>709</v>
      </c>
      <c r="D72" s="188">
        <v>0</v>
      </c>
      <c r="E72" s="188"/>
      <c r="F72" s="188">
        <v>928</v>
      </c>
      <c r="G72" s="188"/>
      <c r="H72" s="188"/>
      <c r="I72" s="188">
        <v>0</v>
      </c>
      <c r="J72" s="188"/>
      <c r="K72" s="188"/>
      <c r="L72" s="188"/>
      <c r="M72" s="188">
        <v>2</v>
      </c>
      <c r="N72" s="188"/>
      <c r="O72" s="188"/>
      <c r="P72" s="188"/>
      <c r="Q72" s="188"/>
      <c r="R72" s="188"/>
      <c r="S72" s="188">
        <v>0</v>
      </c>
      <c r="T72" s="188"/>
      <c r="U72" s="188"/>
      <c r="V72" s="188"/>
      <c r="W72" s="188">
        <v>2429</v>
      </c>
      <c r="X72" s="188"/>
      <c r="Y72" s="188"/>
      <c r="Z72" s="188"/>
      <c r="AA72" s="188">
        <v>0</v>
      </c>
      <c r="AB72" s="188"/>
      <c r="AC72" s="188"/>
      <c r="AD72" s="188"/>
      <c r="AE72" s="188"/>
      <c r="AF72" s="188"/>
      <c r="AG72" s="188">
        <v>0</v>
      </c>
      <c r="AH72" s="190">
        <v>3268</v>
      </c>
      <c r="AI72" s="2"/>
    </row>
    <row r="73" spans="1:35" s="243" customFormat="1" ht="18" customHeight="1">
      <c r="A73" s="2"/>
      <c r="B73" s="1640">
        <v>2</v>
      </c>
      <c r="C73" s="425" t="s">
        <v>708</v>
      </c>
      <c r="D73" s="188">
        <v>3123</v>
      </c>
      <c r="E73" s="188"/>
      <c r="F73" s="188">
        <v>56</v>
      </c>
      <c r="G73" s="188"/>
      <c r="H73" s="188"/>
      <c r="I73" s="188">
        <v>0</v>
      </c>
      <c r="J73" s="188"/>
      <c r="K73" s="188"/>
      <c r="L73" s="188"/>
      <c r="M73" s="188">
        <v>13</v>
      </c>
      <c r="N73" s="188"/>
      <c r="O73" s="188"/>
      <c r="P73" s="188"/>
      <c r="Q73" s="188"/>
      <c r="R73" s="188"/>
      <c r="S73" s="188">
        <v>0</v>
      </c>
      <c r="T73" s="188"/>
      <c r="U73" s="188"/>
      <c r="V73" s="188"/>
      <c r="W73" s="188">
        <v>48725</v>
      </c>
      <c r="X73" s="188"/>
      <c r="Y73" s="188"/>
      <c r="Z73" s="188"/>
      <c r="AA73" s="188">
        <v>390</v>
      </c>
      <c r="AB73" s="188"/>
      <c r="AC73" s="188"/>
      <c r="AD73" s="188"/>
      <c r="AE73" s="188"/>
      <c r="AF73" s="188"/>
      <c r="AG73" s="188">
        <v>0</v>
      </c>
      <c r="AH73" s="190">
        <v>52398</v>
      </c>
      <c r="AI73" s="2"/>
    </row>
    <row r="74" spans="1:35" s="243" customFormat="1" ht="18" customHeight="1">
      <c r="A74" s="2"/>
      <c r="B74" s="1640">
        <v>3</v>
      </c>
      <c r="C74" s="425" t="s">
        <v>710</v>
      </c>
      <c r="D74" s="188">
        <v>7521</v>
      </c>
      <c r="E74" s="188"/>
      <c r="F74" s="188">
        <v>0</v>
      </c>
      <c r="G74" s="188"/>
      <c r="H74" s="188"/>
      <c r="I74" s="188">
        <v>0</v>
      </c>
      <c r="J74" s="188"/>
      <c r="K74" s="188"/>
      <c r="L74" s="188"/>
      <c r="M74" s="188">
        <v>1177</v>
      </c>
      <c r="N74" s="188"/>
      <c r="O74" s="188"/>
      <c r="P74" s="188"/>
      <c r="Q74" s="188"/>
      <c r="R74" s="188"/>
      <c r="S74" s="188">
        <v>0</v>
      </c>
      <c r="T74" s="188"/>
      <c r="U74" s="188"/>
      <c r="V74" s="188"/>
      <c r="W74" s="188">
        <v>6</v>
      </c>
      <c r="X74" s="188"/>
      <c r="Y74" s="188"/>
      <c r="Z74" s="188"/>
      <c r="AA74" s="188">
        <v>0</v>
      </c>
      <c r="AB74" s="188"/>
      <c r="AC74" s="188"/>
      <c r="AD74" s="188"/>
      <c r="AE74" s="188"/>
      <c r="AF74" s="188"/>
      <c r="AG74" s="188">
        <v>0</v>
      </c>
      <c r="AH74" s="190">
        <v>8703</v>
      </c>
      <c r="AI74" s="2"/>
    </row>
    <row r="75" spans="1:35" s="243" customFormat="1" ht="18" customHeight="1">
      <c r="A75" s="2"/>
      <c r="B75" s="1640">
        <v>4</v>
      </c>
      <c r="C75" s="425" t="s">
        <v>329</v>
      </c>
      <c r="D75" s="188">
        <v>3964</v>
      </c>
      <c r="E75" s="188"/>
      <c r="F75" s="188">
        <v>80</v>
      </c>
      <c r="G75" s="188"/>
      <c r="H75" s="188"/>
      <c r="I75" s="188">
        <v>47327</v>
      </c>
      <c r="J75" s="188"/>
      <c r="K75" s="188"/>
      <c r="L75" s="188"/>
      <c r="M75" s="188">
        <v>80</v>
      </c>
      <c r="N75" s="188"/>
      <c r="O75" s="188"/>
      <c r="P75" s="188"/>
      <c r="Q75" s="188"/>
      <c r="R75" s="188"/>
      <c r="S75" s="188">
        <v>10268</v>
      </c>
      <c r="T75" s="188"/>
      <c r="U75" s="188"/>
      <c r="V75" s="188"/>
      <c r="W75" s="188">
        <v>628</v>
      </c>
      <c r="X75" s="188"/>
      <c r="Y75" s="188"/>
      <c r="Z75" s="188"/>
      <c r="AA75" s="188">
        <v>3</v>
      </c>
      <c r="AB75" s="188"/>
      <c r="AC75" s="188"/>
      <c r="AD75" s="188"/>
      <c r="AE75" s="188"/>
      <c r="AF75" s="188"/>
      <c r="AG75" s="188">
        <v>0</v>
      </c>
      <c r="AH75" s="190">
        <v>59760</v>
      </c>
      <c r="AI75" s="2"/>
    </row>
    <row r="76" spans="1:35" s="243" customFormat="1" ht="18" customHeight="1">
      <c r="A76" s="2"/>
      <c r="B76" s="1640">
        <v>5</v>
      </c>
      <c r="C76" s="425" t="s">
        <v>52</v>
      </c>
      <c r="D76" s="188">
        <v>578</v>
      </c>
      <c r="E76" s="188"/>
      <c r="F76" s="188">
        <v>492</v>
      </c>
      <c r="G76" s="188"/>
      <c r="H76" s="188"/>
      <c r="I76" s="188">
        <v>0</v>
      </c>
      <c r="J76" s="188"/>
      <c r="K76" s="188"/>
      <c r="L76" s="188"/>
      <c r="M76" s="188">
        <v>0</v>
      </c>
      <c r="N76" s="188"/>
      <c r="O76" s="188"/>
      <c r="P76" s="188"/>
      <c r="Q76" s="188"/>
      <c r="R76" s="188"/>
      <c r="S76" s="188">
        <v>45434</v>
      </c>
      <c r="T76" s="188"/>
      <c r="U76" s="188"/>
      <c r="V76" s="188"/>
      <c r="W76" s="188">
        <v>299</v>
      </c>
      <c r="X76" s="188"/>
      <c r="Y76" s="188"/>
      <c r="Z76" s="188"/>
      <c r="AA76" s="188">
        <v>25</v>
      </c>
      <c r="AB76" s="188"/>
      <c r="AC76" s="188"/>
      <c r="AD76" s="188"/>
      <c r="AE76" s="188"/>
      <c r="AF76" s="188"/>
      <c r="AG76" s="188">
        <v>0</v>
      </c>
      <c r="AH76" s="190">
        <v>46891</v>
      </c>
      <c r="AI76" s="2"/>
    </row>
    <row r="77" spans="1:35" s="243" customFormat="1" ht="18" customHeight="1">
      <c r="A77" s="2"/>
      <c r="B77" s="1640">
        <v>6</v>
      </c>
      <c r="C77" s="425" t="s">
        <v>150</v>
      </c>
      <c r="D77" s="188">
        <v>0</v>
      </c>
      <c r="E77" s="188"/>
      <c r="F77" s="188">
        <v>0</v>
      </c>
      <c r="G77" s="188"/>
      <c r="H77" s="188"/>
      <c r="I77" s="188">
        <v>0</v>
      </c>
      <c r="J77" s="188"/>
      <c r="K77" s="188"/>
      <c r="L77" s="188"/>
      <c r="M77" s="188">
        <v>0</v>
      </c>
      <c r="N77" s="188"/>
      <c r="O77" s="188"/>
      <c r="P77" s="188"/>
      <c r="Q77" s="188"/>
      <c r="R77" s="188"/>
      <c r="S77" s="188">
        <v>0</v>
      </c>
      <c r="T77" s="188"/>
      <c r="U77" s="188"/>
      <c r="V77" s="188"/>
      <c r="W77" s="188">
        <v>4114</v>
      </c>
      <c r="X77" s="188"/>
      <c r="Y77" s="188"/>
      <c r="Z77" s="188"/>
      <c r="AA77" s="188">
        <v>0</v>
      </c>
      <c r="AB77" s="188"/>
      <c r="AC77" s="188"/>
      <c r="AD77" s="188"/>
      <c r="AE77" s="188"/>
      <c r="AF77" s="188"/>
      <c r="AG77" s="188">
        <v>0</v>
      </c>
      <c r="AH77" s="190">
        <v>4114</v>
      </c>
      <c r="AI77" s="2"/>
    </row>
    <row r="78" spans="1:35" s="243" customFormat="1" ht="18" customHeight="1">
      <c r="A78" s="2"/>
      <c r="B78" s="555">
        <v>7</v>
      </c>
      <c r="C78" s="554" t="s">
        <v>782</v>
      </c>
      <c r="D78" s="470">
        <v>63463</v>
      </c>
      <c r="E78" s="470"/>
      <c r="F78" s="470">
        <v>0</v>
      </c>
      <c r="G78" s="470"/>
      <c r="H78" s="470"/>
      <c r="I78" s="470">
        <v>0</v>
      </c>
      <c r="J78" s="470"/>
      <c r="K78" s="470"/>
      <c r="L78" s="470"/>
      <c r="M78" s="470">
        <v>0</v>
      </c>
      <c r="N78" s="470"/>
      <c r="O78" s="470"/>
      <c r="P78" s="470"/>
      <c r="Q78" s="470"/>
      <c r="R78" s="470"/>
      <c r="S78" s="470">
        <v>0</v>
      </c>
      <c r="T78" s="470"/>
      <c r="U78" s="470"/>
      <c r="V78" s="470"/>
      <c r="W78" s="470">
        <v>13788</v>
      </c>
      <c r="X78" s="470"/>
      <c r="Y78" s="470"/>
      <c r="Z78" s="470"/>
      <c r="AA78" s="470">
        <v>0</v>
      </c>
      <c r="AB78" s="470"/>
      <c r="AC78" s="470"/>
      <c r="AD78" s="470"/>
      <c r="AE78" s="470"/>
      <c r="AF78" s="470"/>
      <c r="AG78" s="470">
        <v>130</v>
      </c>
      <c r="AH78" s="643">
        <v>66773</v>
      </c>
      <c r="AI78" s="2"/>
    </row>
    <row r="79" spans="1:35" s="243" customFormat="1" ht="18" customHeight="1">
      <c r="A79" s="2"/>
      <c r="B79" s="568">
        <v>8</v>
      </c>
      <c r="C79" s="686" t="s">
        <v>58</v>
      </c>
      <c r="D79" s="467">
        <v>78649</v>
      </c>
      <c r="E79" s="467"/>
      <c r="F79" s="467">
        <v>1556</v>
      </c>
      <c r="G79" s="467"/>
      <c r="H79" s="467"/>
      <c r="I79" s="467">
        <v>47327</v>
      </c>
      <c r="J79" s="467"/>
      <c r="K79" s="467"/>
      <c r="L79" s="467"/>
      <c r="M79" s="467">
        <v>1272</v>
      </c>
      <c r="N79" s="467"/>
      <c r="O79" s="467"/>
      <c r="P79" s="467"/>
      <c r="Q79" s="467"/>
      <c r="R79" s="467"/>
      <c r="S79" s="467">
        <v>55702</v>
      </c>
      <c r="T79" s="467"/>
      <c r="U79" s="467"/>
      <c r="V79" s="467"/>
      <c r="W79" s="467">
        <v>69989</v>
      </c>
      <c r="X79" s="467"/>
      <c r="Y79" s="467"/>
      <c r="Z79" s="467"/>
      <c r="AA79" s="467">
        <v>418</v>
      </c>
      <c r="AB79" s="467"/>
      <c r="AC79" s="467"/>
      <c r="AD79" s="467"/>
      <c r="AE79" s="467"/>
      <c r="AF79" s="467"/>
      <c r="AG79" s="467">
        <v>130</v>
      </c>
      <c r="AH79" s="641">
        <v>241907</v>
      </c>
      <c r="AI79" s="2"/>
    </row>
    <row r="80" spans="1:35" s="243" customFormat="1" ht="28.5" customHeight="1">
      <c r="A80" s="2"/>
      <c r="B80" s="2109" t="s">
        <v>1109</v>
      </c>
      <c r="C80" s="2109"/>
      <c r="D80" s="2109"/>
      <c r="E80" s="2109"/>
      <c r="F80" s="2109"/>
      <c r="G80" s="2109"/>
      <c r="H80" s="2109"/>
      <c r="I80" s="2109"/>
      <c r="J80" s="2109"/>
      <c r="K80" s="2109"/>
      <c r="L80" s="2109"/>
      <c r="M80" s="2109"/>
      <c r="N80" s="2109"/>
      <c r="O80" s="2109"/>
      <c r="P80" s="2109"/>
      <c r="Q80" s="2109"/>
      <c r="R80" s="2109"/>
      <c r="S80" s="2109"/>
      <c r="T80" s="2109"/>
      <c r="U80" s="2109"/>
      <c r="V80" s="2109"/>
      <c r="W80" s="2109"/>
      <c r="X80" s="2109"/>
      <c r="Y80" s="2109"/>
      <c r="Z80" s="2109"/>
      <c r="AA80" s="2109"/>
      <c r="AB80" s="2109"/>
      <c r="AC80" s="2109"/>
      <c r="AD80" s="2109"/>
      <c r="AE80" s="2109"/>
      <c r="AF80" s="2109"/>
      <c r="AG80" s="2109"/>
      <c r="AH80" s="2109"/>
      <c r="AI80" s="2"/>
    </row>
    <row r="81" spans="1:35" s="243" customFormat="1" ht="12.75" customHeight="1">
      <c r="A81" s="2"/>
      <c r="B81" s="2109" t="s">
        <v>1313</v>
      </c>
      <c r="C81" s="2109"/>
      <c r="D81" s="2109"/>
      <c r="E81" s="2109"/>
      <c r="F81" s="2109"/>
      <c r="G81" s="2109"/>
      <c r="H81" s="2109"/>
      <c r="I81" s="2109"/>
      <c r="J81" s="2109"/>
      <c r="K81" s="2109"/>
      <c r="L81" s="2109"/>
      <c r="M81" s="2109"/>
      <c r="N81" s="2109"/>
      <c r="O81" s="2109"/>
      <c r="P81" s="2109"/>
      <c r="Q81" s="2109"/>
      <c r="R81" s="2109"/>
      <c r="S81" s="2109"/>
      <c r="T81" s="2109"/>
      <c r="U81" s="2109"/>
      <c r="V81" s="2109"/>
      <c r="W81" s="2109"/>
      <c r="X81" s="2109"/>
      <c r="Y81" s="2109"/>
      <c r="Z81" s="2109"/>
      <c r="AA81" s="2109"/>
      <c r="AB81" s="2109"/>
      <c r="AC81" s="2109"/>
      <c r="AD81" s="2109"/>
      <c r="AE81" s="2109"/>
      <c r="AF81" s="2109"/>
      <c r="AG81" s="2109"/>
      <c r="AH81" s="2109"/>
      <c r="AI81" s="2"/>
    </row>
    <row r="82" spans="1:35" s="243" customFormat="1" ht="15" hidden="1" customHeight="1">
      <c r="A82" s="2"/>
      <c r="B82" s="705"/>
      <c r="C82" s="601"/>
      <c r="D82" s="564"/>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2"/>
    </row>
    <row r="83" spans="1:35" s="243" customFormat="1" ht="8.1" hidden="1"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s="243" customFormat="1" ht="12.75" hidden="1">
      <c r="A84" s="2"/>
    </row>
    <row r="85" spans="1:35" s="243" customFormat="1" ht="12.75" hidden="1">
      <c r="A85" s="2"/>
    </row>
    <row r="86" spans="1:35" s="243" customFormat="1" ht="12.75" hidden="1">
      <c r="A86" s="2"/>
    </row>
    <row r="87" spans="1:35" s="243" customFormat="1" ht="12.75" hidden="1">
      <c r="A87" s="2"/>
    </row>
    <row r="88" spans="1:35" s="243" customFormat="1" ht="12.75" hidden="1">
      <c r="A88" s="2"/>
    </row>
    <row r="89" spans="1:35" s="243" customFormat="1" ht="12.75" hidden="1">
      <c r="A89" s="2"/>
    </row>
    <row r="90" spans="1:35" s="243" customFormat="1" ht="12.75" hidden="1">
      <c r="A90" s="2"/>
    </row>
    <row r="91" spans="1:35" s="243" customFormat="1" ht="12.75" hidden="1">
      <c r="A91" s="2"/>
    </row>
    <row r="92" spans="1:35" s="243" customFormat="1" ht="12.75" hidden="1">
      <c r="A92" s="2"/>
    </row>
    <row r="93" spans="1:35" s="243" customFormat="1" ht="12.75" hidden="1">
      <c r="A93" s="2"/>
    </row>
    <row r="94" spans="1:35" s="243" customFormat="1" ht="12.75" hidden="1">
      <c r="A94" s="2"/>
    </row>
    <row r="95" spans="1:35" s="243" customFormat="1" ht="12.75" hidden="1">
      <c r="A95" s="2"/>
    </row>
    <row r="96" spans="1:35" s="243" customFormat="1" ht="12.75" hidden="1">
      <c r="A96" s="2"/>
    </row>
    <row r="97" spans="1:1" s="243" customFormat="1" ht="12.75" hidden="1">
      <c r="A97" s="2"/>
    </row>
    <row r="98" spans="1:1" s="243" customFormat="1" ht="12.75" hidden="1">
      <c r="A98" s="2"/>
    </row>
    <row r="99" spans="1:1" s="243" customFormat="1" ht="12.75" hidden="1">
      <c r="A99" s="2"/>
    </row>
    <row r="100" spans="1:1" s="243" customFormat="1" ht="12.75" hidden="1">
      <c r="A100" s="2"/>
    </row>
    <row r="101" spans="1:1" s="243" customFormat="1" ht="12.75" hidden="1">
      <c r="A101" s="2"/>
    </row>
    <row r="102" spans="1:1" s="243" customFormat="1" ht="12.75" hidden="1">
      <c r="A102" s="2"/>
    </row>
    <row r="103" spans="1:1" s="243" customFormat="1" ht="12.75" hidden="1">
      <c r="A103" s="2"/>
    </row>
    <row r="104" spans="1:1" s="243" customFormat="1" ht="12.75" hidden="1">
      <c r="A104" s="2"/>
    </row>
    <row r="105" spans="1:1" s="243" customFormat="1" ht="12.75" hidden="1">
      <c r="A105" s="2"/>
    </row>
    <row r="106" spans="1:1" s="243" customFormat="1" ht="12.75" hidden="1">
      <c r="A106" s="2"/>
    </row>
    <row r="107" spans="1:1" s="243" customFormat="1" ht="12.75" hidden="1">
      <c r="A107" s="2"/>
    </row>
    <row r="108" spans="1:1" s="243" customFormat="1" ht="12.75" hidden="1">
      <c r="A108" s="2"/>
    </row>
    <row r="109" spans="1:1" s="243" customFormat="1" ht="12.75" hidden="1">
      <c r="A109" s="2"/>
    </row>
    <row r="110" spans="1:1" s="243" customFormat="1" ht="12.75" hidden="1">
      <c r="A110" s="2"/>
    </row>
    <row r="111" spans="1:1" s="243" customFormat="1" ht="12.75" hidden="1">
      <c r="A111" s="2"/>
    </row>
    <row r="112" spans="1:1" s="243" customFormat="1" ht="12.75" hidden="1">
      <c r="A112" s="2"/>
    </row>
    <row r="113" spans="1:1" s="243" customFormat="1" ht="12.75" hidden="1">
      <c r="A113" s="2"/>
    </row>
    <row r="114" spans="1:1" s="243" customFormat="1" ht="12.75" hidden="1">
      <c r="A114" s="2"/>
    </row>
    <row r="115" spans="1:1" s="243" customFormat="1" ht="12.75" hidden="1">
      <c r="A115" s="2"/>
    </row>
    <row r="116" spans="1:1" s="243" customFormat="1" ht="12.75" hidden="1">
      <c r="A116" s="2"/>
    </row>
    <row r="117" spans="1:1" s="243" customFormat="1" ht="12.75" hidden="1">
      <c r="A117" s="2"/>
    </row>
    <row r="118" spans="1:1" s="243" customFormat="1" ht="12.75" hidden="1">
      <c r="A118" s="2"/>
    </row>
    <row r="119" spans="1:1" s="243" customFormat="1" ht="12.75" hidden="1">
      <c r="A119" s="2"/>
    </row>
    <row r="120" spans="1:1" s="243" customFormat="1" ht="12.75" hidden="1">
      <c r="A120" s="2"/>
    </row>
    <row r="121" spans="1:1" s="243" customFormat="1" ht="12.75" hidden="1">
      <c r="A121" s="2"/>
    </row>
    <row r="122" spans="1:1" s="243" customFormat="1" ht="12.75" hidden="1">
      <c r="A122" s="2"/>
    </row>
    <row r="123" spans="1:1" s="243" customFormat="1" ht="12.75" hidden="1">
      <c r="A123" s="2"/>
    </row>
    <row r="124" spans="1:1" s="243" customFormat="1" ht="12.75" hidden="1">
      <c r="A124" s="2"/>
    </row>
    <row r="125" spans="1:1" s="243" customFormat="1" ht="12.75" hidden="1">
      <c r="A125" s="2"/>
    </row>
    <row r="126" spans="1:1" s="243" customFormat="1" ht="12.75" hidden="1">
      <c r="A126" s="2"/>
    </row>
    <row r="127" spans="1:1" s="243" customFormat="1" ht="12.75" hidden="1">
      <c r="A127" s="2"/>
    </row>
    <row r="128" spans="1:1" s="243" customFormat="1" ht="12.75" hidden="1">
      <c r="A128" s="2"/>
    </row>
    <row r="129" spans="1:1" s="243" customFormat="1" ht="12.75" hidden="1">
      <c r="A129" s="2"/>
    </row>
    <row r="130" spans="1:1" s="243" customFormat="1" ht="12.75" hidden="1">
      <c r="A130" s="2"/>
    </row>
    <row r="131" spans="1:1" s="243" customFormat="1" ht="12.75" hidden="1">
      <c r="A131" s="2"/>
    </row>
    <row r="132" spans="1:1" s="243" customFormat="1" ht="12.75" hidden="1">
      <c r="A132" s="2"/>
    </row>
    <row r="133" spans="1:1" s="243" customFormat="1" ht="12.75" hidden="1">
      <c r="A133" s="2"/>
    </row>
    <row r="134" spans="1:1" s="243" customFormat="1" ht="12.75" hidden="1">
      <c r="A134" s="2"/>
    </row>
    <row r="135" spans="1:1" s="243" customFormat="1" ht="12.75" hidden="1">
      <c r="A135" s="2"/>
    </row>
    <row r="136" spans="1:1" s="243" customFormat="1" ht="12.75" hidden="1">
      <c r="A136" s="2"/>
    </row>
    <row r="137" spans="1:1" s="243" customFormat="1" ht="12.75" hidden="1">
      <c r="A137" s="2"/>
    </row>
    <row r="138" spans="1:1" s="243" customFormat="1" ht="12.75" hidden="1">
      <c r="A138" s="2"/>
    </row>
    <row r="139" spans="1:1" s="243" customFormat="1" ht="12.75" hidden="1">
      <c r="A139" s="2"/>
    </row>
    <row r="140" spans="1:1" s="243" customFormat="1" ht="12.75" hidden="1">
      <c r="A140" s="2"/>
    </row>
    <row r="141" spans="1:1" s="243" customFormat="1" ht="12.75" hidden="1">
      <c r="A141" s="2"/>
    </row>
    <row r="142" spans="1:1" s="243" customFormat="1" ht="12.75" hidden="1">
      <c r="A142" s="2"/>
    </row>
    <row r="143" spans="1:1" s="243" customFormat="1" ht="12.75" hidden="1">
      <c r="A143" s="2"/>
    </row>
    <row r="144" spans="1:1" s="243" customFormat="1" ht="12.75" hidden="1">
      <c r="A144" s="2"/>
    </row>
    <row r="145" spans="1:1" s="243" customFormat="1" ht="12.75" hidden="1">
      <c r="A145" s="2"/>
    </row>
    <row r="146" spans="1:1" s="243" customFormat="1" ht="12.75" hidden="1">
      <c r="A146" s="2"/>
    </row>
    <row r="147" spans="1:1" s="243" customFormat="1" ht="12.75" hidden="1">
      <c r="A147" s="2"/>
    </row>
    <row r="148" spans="1:1" s="243" customFormat="1" ht="12.75" hidden="1">
      <c r="A148" s="2"/>
    </row>
    <row r="149" spans="1:1" s="243" customFormat="1" ht="12.75" hidden="1">
      <c r="A149" s="2"/>
    </row>
    <row r="150" spans="1:1" s="243" customFormat="1" ht="12.75" hidden="1">
      <c r="A150" s="2"/>
    </row>
    <row r="151" spans="1:1" s="243" customFormat="1" ht="12.75" hidden="1">
      <c r="A151" s="2"/>
    </row>
    <row r="152" spans="1:1" s="243" customFormat="1" ht="12.75" hidden="1">
      <c r="A152" s="2"/>
    </row>
    <row r="153" spans="1:1" s="243" customFormat="1" ht="12.75" hidden="1">
      <c r="A153" s="2"/>
    </row>
    <row r="154" spans="1:1" s="243" customFormat="1" ht="12.75" hidden="1">
      <c r="A154" s="2"/>
    </row>
    <row r="155" spans="1:1" s="243" customFormat="1" ht="12.75" hidden="1">
      <c r="A155" s="2"/>
    </row>
    <row r="156" spans="1:1" s="243" customFormat="1" ht="12.75" hidden="1">
      <c r="A156" s="2"/>
    </row>
    <row r="157" spans="1:1" s="243" customFormat="1" ht="12.75" hidden="1">
      <c r="A157" s="2"/>
    </row>
    <row r="158" spans="1:1" s="243" customFormat="1" ht="12.75" hidden="1">
      <c r="A158" s="2"/>
    </row>
    <row r="159" spans="1:1" s="243" customFormat="1" ht="12.75" hidden="1">
      <c r="A159" s="2"/>
    </row>
    <row r="160" spans="1:1" s="243" customFormat="1" ht="12.75" hidden="1">
      <c r="A160" s="2"/>
    </row>
    <row r="161" spans="1:1" s="243" customFormat="1" ht="12.75" hidden="1">
      <c r="A161" s="2"/>
    </row>
    <row r="162" spans="1:1" s="243" customFormat="1" ht="12.75" hidden="1">
      <c r="A162" s="2"/>
    </row>
    <row r="163" spans="1:1" s="243" customFormat="1" ht="12.75" hidden="1">
      <c r="A163" s="2"/>
    </row>
    <row r="164" spans="1:1" s="243" customFormat="1" ht="12.75" hidden="1">
      <c r="A164" s="2"/>
    </row>
    <row r="165" spans="1:1" s="243" customFormat="1" ht="12.75" hidden="1">
      <c r="A165" s="2"/>
    </row>
    <row r="166" spans="1:1" s="243" customFormat="1" ht="12.75" hidden="1">
      <c r="A166" s="2"/>
    </row>
    <row r="167" spans="1:1" s="243" customFormat="1" ht="12.75" hidden="1">
      <c r="A167" s="2"/>
    </row>
    <row r="168" spans="1:1" s="243" customFormat="1" ht="12.75" hidden="1">
      <c r="A168" s="2"/>
    </row>
    <row r="169" spans="1:1" s="243" customFormat="1" ht="12.75" hidden="1">
      <c r="A169" s="2"/>
    </row>
    <row r="170" spans="1:1" s="243" customFormat="1" ht="12.75" hidden="1">
      <c r="A170" s="2"/>
    </row>
    <row r="171" spans="1:1" s="243" customFormat="1" ht="12.75" hidden="1">
      <c r="A171" s="2"/>
    </row>
    <row r="172" spans="1:1" s="243" customFormat="1" ht="12.75" hidden="1">
      <c r="A172" s="2"/>
    </row>
    <row r="173" spans="1:1" s="243" customFormat="1" ht="12.75" hidden="1">
      <c r="A173" s="2"/>
    </row>
    <row r="174" spans="1:1" s="243" customFormat="1" ht="12.75" hidden="1">
      <c r="A174" s="2"/>
    </row>
    <row r="175" spans="1:1" s="243" customFormat="1" ht="12.75" hidden="1">
      <c r="A175" s="2"/>
    </row>
    <row r="176" spans="1:1" s="243" customFormat="1" ht="17.45" hidden="1" customHeight="1">
      <c r="A176" s="2"/>
    </row>
    <row r="177" ht="1.5" customHeight="1"/>
  </sheetData>
  <mergeCells count="38">
    <mergeCell ref="K4:K7"/>
    <mergeCell ref="F4:F7"/>
    <mergeCell ref="G4:G7"/>
    <mergeCell ref="H4:H7"/>
    <mergeCell ref="I4:I7"/>
    <mergeCell ref="J4:J7"/>
    <mergeCell ref="B34:C34"/>
    <mergeCell ref="B60:C60"/>
    <mergeCell ref="B71:C71"/>
    <mergeCell ref="AG4:AG7"/>
    <mergeCell ref="AH4:AH7"/>
    <mergeCell ref="AF4:AF7"/>
    <mergeCell ref="AE4:AE7"/>
    <mergeCell ref="AD4:AD7"/>
    <mergeCell ref="B8:C8"/>
    <mergeCell ref="AA4:AA7"/>
    <mergeCell ref="Z4:Z7"/>
    <mergeCell ref="Y4:Y7"/>
    <mergeCell ref="L4:L7"/>
    <mergeCell ref="B3:B7"/>
    <mergeCell ref="D4:D7"/>
    <mergeCell ref="E4:E7"/>
    <mergeCell ref="B80:AH80"/>
    <mergeCell ref="B81:AH81"/>
    <mergeCell ref="X4:X7"/>
    <mergeCell ref="M4:M7"/>
    <mergeCell ref="N4:N7"/>
    <mergeCell ref="O4:O7"/>
    <mergeCell ref="P4:P7"/>
    <mergeCell ref="Q4:Q7"/>
    <mergeCell ref="R4:R7"/>
    <mergeCell ref="S4:S7"/>
    <mergeCell ref="T4:T7"/>
    <mergeCell ref="U4:U7"/>
    <mergeCell ref="V4:V7"/>
    <mergeCell ref="W4:W7"/>
    <mergeCell ref="AC4:AC7"/>
    <mergeCell ref="AB4:AB7"/>
  </mergeCells>
  <hyperlinks>
    <hyperlink ref="B1" location="ToC!A1" display="Retour à la table des matières" xr:uid="{00000000-0004-0000-1800-000000000000}"/>
  </hyperlinks>
  <pageMargins left="0.51181102362204722" right="0.51181102362204722" top="0.51181102362204722" bottom="0.51181102362204722" header="0.23622047244094491" footer="0.23622047244094491"/>
  <pageSetup scale="36" firstPageNumber="6" orientation="landscape" r:id="rId1"/>
  <headerFooter>
    <oddFooter>&amp;L&amp;G&amp;CInformations supplémentaires sur les 
fonds propres réglementaires&amp;RPage &amp;P de &amp;N]</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6769F-C233-4D39-B1B8-E912BC6D1B42}">
  <sheetPr codeName="Sheet52">
    <tabColor theme="5"/>
    <pageSetUpPr fitToPage="1"/>
  </sheetPr>
  <dimension ref="A1:AM41"/>
  <sheetViews>
    <sheetView zoomScale="110" zoomScaleNormal="110" workbookViewId="0"/>
  </sheetViews>
  <sheetFormatPr defaultColWidth="0" defaultRowHeight="0" customHeight="1" zeroHeight="1"/>
  <cols>
    <col min="1" max="1" width="2.140625" customWidth="1"/>
    <col min="2" max="2" width="8.85546875" customWidth="1"/>
    <col min="3" max="3" width="39.42578125" customWidth="1"/>
    <col min="4" max="6" width="15.85546875" customWidth="1"/>
    <col min="7" max="7" width="17.85546875" customWidth="1"/>
    <col min="8" max="8" width="2.140625" customWidth="1"/>
    <col min="9" max="38" width="8.85546875" hidden="1" customWidth="1"/>
    <col min="39" max="39" width="0" hidden="1" customWidth="1"/>
    <col min="40" max="16384" width="8.85546875" hidden="1"/>
  </cols>
  <sheetData>
    <row r="1" spans="1:7" s="1" customFormat="1" ht="15">
      <c r="B1" s="100" t="s">
        <v>5</v>
      </c>
      <c r="C1" s="1852"/>
      <c r="E1" s="2151"/>
      <c r="F1" s="2151"/>
      <c r="G1" s="2151"/>
    </row>
    <row r="2" spans="1:7" s="1" customFormat="1" ht="21.75" customHeight="1">
      <c r="A2" s="31"/>
      <c r="B2" s="2152" t="s">
        <v>1204</v>
      </c>
      <c r="C2" s="2152"/>
      <c r="D2" s="2152"/>
      <c r="E2" s="2152"/>
      <c r="F2" s="2152"/>
      <c r="G2" s="2152"/>
    </row>
    <row r="3" spans="1:7" s="1" customFormat="1" ht="6.6" customHeight="1">
      <c r="A3" s="31"/>
      <c r="B3" s="2155"/>
      <c r="C3" s="2156"/>
      <c r="D3" s="2156"/>
      <c r="E3" s="2156"/>
      <c r="F3" s="2156"/>
      <c r="G3" s="2157"/>
    </row>
    <row r="4" spans="1:7" s="1" customFormat="1" ht="16.350000000000001" customHeight="1">
      <c r="B4" s="2153" t="s">
        <v>1358</v>
      </c>
      <c r="C4" s="2153"/>
      <c r="D4" s="1853" t="s">
        <v>77</v>
      </c>
      <c r="E4" s="1853" t="s">
        <v>149</v>
      </c>
      <c r="F4" s="1853" t="s">
        <v>148</v>
      </c>
      <c r="G4" s="1853" t="s">
        <v>177</v>
      </c>
    </row>
    <row r="5" spans="1:7" s="1" customFormat="1" ht="24">
      <c r="A5" s="2"/>
      <c r="B5" s="2153"/>
      <c r="C5" s="2153"/>
      <c r="D5" s="2149" t="s">
        <v>1150</v>
      </c>
      <c r="E5" s="1854" t="s">
        <v>1149</v>
      </c>
      <c r="F5" s="2149" t="s">
        <v>1314</v>
      </c>
      <c r="G5" s="1854" t="s">
        <v>1148</v>
      </c>
    </row>
    <row r="6" spans="1:7" s="1" customFormat="1" ht="42.75" customHeight="1">
      <c r="A6" s="2"/>
      <c r="B6" s="2153"/>
      <c r="C6" s="2153"/>
      <c r="D6" s="2149"/>
      <c r="E6" s="1854" t="s">
        <v>1147</v>
      </c>
      <c r="F6" s="2149"/>
      <c r="G6" s="1854" t="s">
        <v>1384</v>
      </c>
    </row>
    <row r="7" spans="1:7" s="1" customFormat="1" ht="22.7" customHeight="1" thickBot="1">
      <c r="A7" s="2"/>
      <c r="B7" s="2147" t="str">
        <f>'RC5'!B8</f>
        <v>T3 2023 
Bâle III révisé</v>
      </c>
      <c r="C7" s="2148"/>
      <c r="D7" s="2149"/>
      <c r="E7" s="2149"/>
      <c r="F7" s="2149"/>
      <c r="G7" s="2149"/>
    </row>
    <row r="8" spans="1:7" s="1" customFormat="1" ht="15">
      <c r="A8" s="2"/>
      <c r="B8" s="1780">
        <v>1</v>
      </c>
      <c r="C8" s="1916" t="s">
        <v>1146</v>
      </c>
      <c r="D8" s="1697">
        <v>118641</v>
      </c>
      <c r="E8" s="1697">
        <v>12937</v>
      </c>
      <c r="F8" s="1783">
        <v>0.23300000000000001</v>
      </c>
      <c r="G8" s="1781">
        <v>121657</v>
      </c>
    </row>
    <row r="9" spans="1:7" s="1" customFormat="1" ht="15">
      <c r="A9" s="2"/>
      <c r="B9" s="1780">
        <v>2</v>
      </c>
      <c r="C9" s="1916" t="s">
        <v>1145</v>
      </c>
      <c r="D9" s="1697">
        <v>15766</v>
      </c>
      <c r="E9" s="1697">
        <v>261</v>
      </c>
      <c r="F9" s="1783">
        <v>0.224</v>
      </c>
      <c r="G9" s="1781">
        <v>15815</v>
      </c>
    </row>
    <row r="10" spans="1:7" s="1" customFormat="1" ht="15">
      <c r="A10" s="2"/>
      <c r="B10" s="1780">
        <v>3</v>
      </c>
      <c r="C10" s="1916" t="s">
        <v>1144</v>
      </c>
      <c r="D10" s="1697">
        <v>47812</v>
      </c>
      <c r="E10" s="1697">
        <v>26021</v>
      </c>
      <c r="F10" s="1783">
        <v>0.23680000000000001</v>
      </c>
      <c r="G10" s="1781">
        <v>53967</v>
      </c>
    </row>
    <row r="11" spans="1:7" s="1" customFormat="1" ht="15">
      <c r="A11" s="2"/>
      <c r="B11" s="1780">
        <v>4</v>
      </c>
      <c r="C11" s="1916">
        <v>0.85</v>
      </c>
      <c r="D11" s="1697">
        <v>3735</v>
      </c>
      <c r="E11" s="1697">
        <v>1865</v>
      </c>
      <c r="F11" s="1783">
        <v>0.37790000000000001</v>
      </c>
      <c r="G11" s="1781">
        <v>4321</v>
      </c>
    </row>
    <row r="12" spans="1:7" s="1" customFormat="1" ht="15">
      <c r="A12" s="2"/>
      <c r="B12" s="1780">
        <v>5</v>
      </c>
      <c r="C12" s="1916" t="s">
        <v>1143</v>
      </c>
      <c r="D12" s="1697">
        <v>58597</v>
      </c>
      <c r="E12" s="1697">
        <v>30974</v>
      </c>
      <c r="F12" s="1783">
        <v>0.31109999999999999</v>
      </c>
      <c r="G12" s="1781">
        <v>66996</v>
      </c>
    </row>
    <row r="13" spans="1:7" s="1" customFormat="1" ht="15">
      <c r="A13" s="2"/>
      <c r="B13" s="1780">
        <v>6</v>
      </c>
      <c r="C13" s="1916" t="s">
        <v>1142</v>
      </c>
      <c r="D13" s="1697">
        <v>292</v>
      </c>
      <c r="E13" s="1697">
        <v>44</v>
      </c>
      <c r="F13" s="1783">
        <v>0.39979999999999999</v>
      </c>
      <c r="G13" s="1781">
        <v>310</v>
      </c>
    </row>
    <row r="14" spans="1:7" s="1" customFormat="1" ht="15">
      <c r="A14" s="2"/>
      <c r="B14" s="1780">
        <v>7</v>
      </c>
      <c r="C14" s="1916" t="s">
        <v>1405</v>
      </c>
      <c r="D14" s="1697">
        <v>2143</v>
      </c>
      <c r="E14" s="1697">
        <v>1125</v>
      </c>
      <c r="F14" s="1783">
        <v>0.25359999999999999</v>
      </c>
      <c r="G14" s="1781">
        <v>2428</v>
      </c>
    </row>
    <row r="15" spans="1:7" s="1" customFormat="1" ht="15">
      <c r="A15" s="2"/>
      <c r="B15" s="1780">
        <v>8</v>
      </c>
      <c r="C15" s="1916" t="s">
        <v>1406</v>
      </c>
      <c r="D15" s="1697">
        <v>2188</v>
      </c>
      <c r="E15" s="1697">
        <v>0</v>
      </c>
      <c r="F15" s="1783">
        <v>0</v>
      </c>
      <c r="G15" s="1781">
        <v>2188</v>
      </c>
    </row>
    <row r="16" spans="1:7" s="1" customFormat="1" ht="15">
      <c r="A16" s="2"/>
      <c r="B16" s="1780">
        <v>9</v>
      </c>
      <c r="C16" s="1916" t="s">
        <v>1407</v>
      </c>
      <c r="D16" s="1697">
        <v>183</v>
      </c>
      <c r="E16" s="1697">
        <v>0</v>
      </c>
      <c r="F16" s="1783">
        <v>0</v>
      </c>
      <c r="G16" s="1781">
        <v>183</v>
      </c>
    </row>
    <row r="17" spans="1:7" s="1" customFormat="1" ht="15">
      <c r="A17" s="2"/>
      <c r="B17" s="1917">
        <v>10</v>
      </c>
      <c r="C17" s="1918">
        <v>12.5</v>
      </c>
      <c r="D17" s="1919">
        <v>0</v>
      </c>
      <c r="E17" s="1919">
        <v>0</v>
      </c>
      <c r="F17" s="1920">
        <v>0</v>
      </c>
      <c r="G17" s="1921">
        <v>0</v>
      </c>
    </row>
    <row r="18" spans="1:7" s="1" customFormat="1" ht="15">
      <c r="A18" s="2"/>
      <c r="B18" s="1922">
        <v>11</v>
      </c>
      <c r="C18" s="1923" t="s">
        <v>1141</v>
      </c>
      <c r="D18" s="1923">
        <v>249357</v>
      </c>
      <c r="E18" s="1923">
        <v>73227</v>
      </c>
      <c r="F18" s="1924">
        <v>0.27150000000000002</v>
      </c>
      <c r="G18" s="1925">
        <v>267865</v>
      </c>
    </row>
    <row r="19" spans="1:7" s="1" customFormat="1" ht="15">
      <c r="A19" s="2"/>
      <c r="B19" s="564"/>
      <c r="C19" s="564"/>
      <c r="D19" s="564"/>
      <c r="E19" s="564"/>
      <c r="F19" s="683"/>
      <c r="G19" s="564"/>
    </row>
    <row r="20" spans="1:7" s="1" customFormat="1" ht="29.1" customHeight="1">
      <c r="A20" s="2"/>
      <c r="B20" s="2158" t="str">
        <f>'RC5'!B34</f>
        <v>T2 2023 _x000D_
Bâle III révisé</v>
      </c>
      <c r="C20" s="2159"/>
      <c r="D20" s="2149"/>
      <c r="E20" s="2149"/>
      <c r="F20" s="2149"/>
      <c r="G20" s="2149"/>
    </row>
    <row r="21" spans="1:7" s="1" customFormat="1" ht="15">
      <c r="A21" s="2"/>
      <c r="B21" s="1780">
        <v>1</v>
      </c>
      <c r="C21" s="1916" t="s">
        <v>1146</v>
      </c>
      <c r="D21" s="1697">
        <v>143102</v>
      </c>
      <c r="E21" s="1697">
        <v>12635</v>
      </c>
      <c r="F21" s="1783">
        <v>0.23100000000000001</v>
      </c>
      <c r="G21" s="1781">
        <v>146020</v>
      </c>
    </row>
    <row r="22" spans="1:7" s="1" customFormat="1" ht="15">
      <c r="A22" s="2"/>
      <c r="B22" s="1780">
        <v>2</v>
      </c>
      <c r="C22" s="1916" t="s">
        <v>1445</v>
      </c>
      <c r="D22" s="1697">
        <v>15850</v>
      </c>
      <c r="E22" s="1697">
        <v>234</v>
      </c>
      <c r="F22" s="1783">
        <v>0.19309999999999999</v>
      </c>
      <c r="G22" s="1781">
        <v>15885</v>
      </c>
    </row>
    <row r="23" spans="1:7" s="1" customFormat="1" ht="15">
      <c r="A23" s="2"/>
      <c r="B23" s="1780">
        <v>3</v>
      </c>
      <c r="C23" s="1916" t="s">
        <v>1446</v>
      </c>
      <c r="D23" s="1697">
        <v>46852</v>
      </c>
      <c r="E23" s="1697">
        <v>25548</v>
      </c>
      <c r="F23" s="1783">
        <v>0.23630000000000001</v>
      </c>
      <c r="G23" s="1781">
        <v>52885</v>
      </c>
    </row>
    <row r="24" spans="1:7" s="1" customFormat="1" ht="15">
      <c r="A24" s="2"/>
      <c r="B24" s="1780">
        <v>4</v>
      </c>
      <c r="C24" s="1916">
        <v>0.85</v>
      </c>
      <c r="D24" s="1697">
        <v>3922</v>
      </c>
      <c r="E24" s="1697">
        <v>2327</v>
      </c>
      <c r="F24" s="1783">
        <v>0.39610000000000001</v>
      </c>
      <c r="G24" s="1781">
        <v>4627</v>
      </c>
    </row>
    <row r="25" spans="1:7" s="1" customFormat="1" ht="15">
      <c r="A25" s="2"/>
      <c r="B25" s="1780">
        <v>5</v>
      </c>
      <c r="C25" s="1916" t="s">
        <v>1447</v>
      </c>
      <c r="D25" s="1697">
        <v>58029</v>
      </c>
      <c r="E25" s="1697">
        <v>30032</v>
      </c>
      <c r="F25" s="1783">
        <v>0.31309999999999999</v>
      </c>
      <c r="G25" s="1781">
        <v>66126</v>
      </c>
    </row>
    <row r="26" spans="1:7" s="1" customFormat="1" ht="15">
      <c r="A26" s="2"/>
      <c r="B26" s="1780">
        <v>6</v>
      </c>
      <c r="C26" s="1916" t="s">
        <v>1448</v>
      </c>
      <c r="D26" s="1697">
        <v>309</v>
      </c>
      <c r="E26" s="1697">
        <v>71</v>
      </c>
      <c r="F26" s="1783">
        <v>0.39989999999999998</v>
      </c>
      <c r="G26" s="1781">
        <v>337</v>
      </c>
    </row>
    <row r="27" spans="1:7" s="1" customFormat="1" ht="15">
      <c r="A27" s="2"/>
      <c r="B27" s="1780">
        <v>7</v>
      </c>
      <c r="C27" s="1916">
        <v>1.5</v>
      </c>
      <c r="D27" s="1697">
        <v>2602</v>
      </c>
      <c r="E27" s="1697">
        <v>1300</v>
      </c>
      <c r="F27" s="1783">
        <v>0.23669999999999999</v>
      </c>
      <c r="G27" s="1781">
        <v>2910</v>
      </c>
    </row>
    <row r="28" spans="1:7" s="1" customFormat="1" ht="15">
      <c r="A28" s="2"/>
      <c r="B28" s="1780">
        <v>8</v>
      </c>
      <c r="C28" s="1916">
        <v>2.5</v>
      </c>
      <c r="D28" s="1697">
        <v>2621</v>
      </c>
      <c r="E28" s="1697">
        <v>0</v>
      </c>
      <c r="F28" s="1783">
        <v>0</v>
      </c>
      <c r="G28" s="1781">
        <v>2621</v>
      </c>
    </row>
    <row r="29" spans="1:7" s="1" customFormat="1" ht="15">
      <c r="A29" s="2"/>
      <c r="B29" s="1780">
        <v>9</v>
      </c>
      <c r="C29" s="1916">
        <v>4</v>
      </c>
      <c r="D29" s="1697">
        <v>178</v>
      </c>
      <c r="E29" s="1697">
        <v>0</v>
      </c>
      <c r="F29" s="1783">
        <v>0</v>
      </c>
      <c r="G29" s="1781">
        <v>178</v>
      </c>
    </row>
    <row r="30" spans="1:7" s="1" customFormat="1" ht="15">
      <c r="A30" s="2"/>
      <c r="B30" s="1917">
        <v>10</v>
      </c>
      <c r="C30" s="1918">
        <v>12.5</v>
      </c>
      <c r="D30" s="1919">
        <v>0</v>
      </c>
      <c r="E30" s="1919">
        <v>0</v>
      </c>
      <c r="F30" s="1920">
        <v>0</v>
      </c>
      <c r="G30" s="1921">
        <v>0</v>
      </c>
    </row>
    <row r="31" spans="1:7" s="1" customFormat="1" ht="15">
      <c r="A31" s="2"/>
      <c r="B31" s="1922">
        <v>11</v>
      </c>
      <c r="C31" s="1923" t="s">
        <v>1141</v>
      </c>
      <c r="D31" s="1923">
        <v>273465</v>
      </c>
      <c r="E31" s="1923">
        <v>72147</v>
      </c>
      <c r="F31" s="1924">
        <v>0.27250000000000002</v>
      </c>
      <c r="G31" s="1925">
        <v>291589</v>
      </c>
    </row>
    <row r="32" spans="1:7" s="1" customFormat="1" ht="15">
      <c r="A32" s="2"/>
      <c r="B32" s="2154" t="s">
        <v>1315</v>
      </c>
      <c r="C32" s="2154"/>
      <c r="D32" s="2154"/>
      <c r="E32" s="2154"/>
      <c r="F32" s="2154"/>
      <c r="G32" s="2154"/>
    </row>
    <row r="33" spans="1:7" s="1" customFormat="1" ht="15">
      <c r="A33" s="2"/>
      <c r="B33" s="2150" t="s">
        <v>1359</v>
      </c>
      <c r="C33" s="2150"/>
      <c r="D33" s="2150"/>
      <c r="E33" s="2150"/>
      <c r="F33" s="2150"/>
      <c r="G33" s="2150"/>
    </row>
    <row r="34" spans="1:7" ht="15" hidden="1">
      <c r="A34" s="2"/>
      <c r="B34" s="2"/>
      <c r="C34" s="2"/>
      <c r="D34" s="2"/>
      <c r="E34" s="2"/>
      <c r="F34" s="2"/>
      <c r="G34" s="2"/>
    </row>
    <row r="41" spans="1:7" ht="0" hidden="1" customHeight="1">
      <c r="B41" s="1137"/>
    </row>
  </sheetData>
  <mergeCells count="12">
    <mergeCell ref="B7:C7"/>
    <mergeCell ref="D7:G7"/>
    <mergeCell ref="B33:G33"/>
    <mergeCell ref="E1:G1"/>
    <mergeCell ref="B2:G2"/>
    <mergeCell ref="B4:C6"/>
    <mergeCell ref="D5:D6"/>
    <mergeCell ref="F5:F6"/>
    <mergeCell ref="B32:G32"/>
    <mergeCell ref="B3:G3"/>
    <mergeCell ref="B20:C20"/>
    <mergeCell ref="D20:G20"/>
  </mergeCells>
  <hyperlinks>
    <hyperlink ref="B1" location="ToC!A1" display="Back to Table of Contents" xr:uid="{38CC7D10-1E66-4FAC-9252-7F3F58930068}"/>
  </hyperlinks>
  <pageMargins left="0.51181102362204722" right="0.51181102362204722" top="0.51181102362204722" bottom="0.51181102362204722" header="0.23622047244094491" footer="0.23622047244094491"/>
  <pageSetup scale="98" firstPageNumber="6" orientation="landscape" r:id="rId1"/>
  <headerFooter>
    <oddFooter>&amp;L&amp;G&amp;CInformations supplémentaires sur les 
fonds propres réglementaires&amp;RPage &amp;P de &amp;N]</oddFooter>
  </headerFooter>
  <ignoredErrors>
    <ignoredError sqref="C14:C16" numberStoredAsText="1"/>
  </ignoredError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43A60-D1FB-4D43-B62E-D691B7948095}">
  <sheetPr codeName="Sheet22">
    <tabColor theme="5"/>
    <pageSetUpPr fitToPage="1"/>
  </sheetPr>
  <dimension ref="A1:S194"/>
  <sheetViews>
    <sheetView zoomScale="80" zoomScaleNormal="80" workbookViewId="0"/>
  </sheetViews>
  <sheetFormatPr defaultColWidth="0" defaultRowHeight="15" zeroHeight="1"/>
  <cols>
    <col min="1" max="1" width="1.42578125" style="1" customWidth="1"/>
    <col min="2" max="2" width="20.42578125" customWidth="1"/>
    <col min="3" max="3" width="14.42578125" customWidth="1"/>
    <col min="4" max="4" width="10.85546875" customWidth="1"/>
    <col min="5" max="5" width="10.5703125" customWidth="1"/>
    <col min="6" max="6" width="9.42578125" style="717" customWidth="1"/>
    <col min="7" max="7" width="10.140625" customWidth="1"/>
    <col min="8" max="8" width="9.85546875" style="718" customWidth="1"/>
    <col min="9" max="9" width="10.42578125" customWidth="1"/>
    <col min="10" max="10" width="10" style="718" customWidth="1"/>
    <col min="11" max="11" width="10.42578125" style="718" customWidth="1"/>
    <col min="12" max="12" width="9.42578125" customWidth="1"/>
    <col min="13" max="13" width="9.42578125" style="717" customWidth="1"/>
    <col min="14" max="14" width="9.42578125" customWidth="1"/>
    <col min="15" max="15" width="10.85546875" customWidth="1"/>
    <col min="16" max="16" width="1.42578125" customWidth="1"/>
    <col min="17" max="16384" width="8.42578125" hidden="1"/>
  </cols>
  <sheetData>
    <row r="1" spans="1:19" ht="12.2" customHeight="1">
      <c r="B1" s="100" t="s">
        <v>5</v>
      </c>
      <c r="C1" s="1"/>
      <c r="D1" s="1"/>
      <c r="E1" s="1"/>
      <c r="F1" s="790"/>
      <c r="G1" s="1"/>
      <c r="H1" s="791"/>
      <c r="I1" s="1"/>
      <c r="J1" s="791"/>
      <c r="K1" s="791"/>
      <c r="L1" s="1"/>
      <c r="M1" s="790"/>
      <c r="N1" s="1"/>
      <c r="O1" s="1"/>
      <c r="P1" s="1"/>
      <c r="Q1" s="1"/>
      <c r="R1" s="1"/>
      <c r="S1" s="1"/>
    </row>
    <row r="2" spans="1:19" s="295" customFormat="1" ht="20.100000000000001" customHeight="1">
      <c r="A2" s="31"/>
      <c r="B2" s="789" t="s">
        <v>1203</v>
      </c>
      <c r="C2" s="788"/>
      <c r="D2" s="788"/>
      <c r="E2" s="788"/>
      <c r="F2" s="788"/>
      <c r="G2" s="788"/>
      <c r="H2" s="788"/>
      <c r="I2" s="788"/>
      <c r="J2" s="788"/>
      <c r="K2" s="788"/>
      <c r="L2" s="788"/>
      <c r="M2" s="788"/>
      <c r="N2" s="788"/>
      <c r="O2" s="787"/>
      <c r="P2" s="31"/>
    </row>
    <row r="3" spans="1:19">
      <c r="B3" s="2164" t="s">
        <v>701</v>
      </c>
      <c r="C3" s="2166" t="s">
        <v>370</v>
      </c>
      <c r="D3" s="784" t="s">
        <v>77</v>
      </c>
      <c r="E3" s="784" t="s">
        <v>149</v>
      </c>
      <c r="F3" s="785" t="s">
        <v>148</v>
      </c>
      <c r="G3" s="784" t="s">
        <v>177</v>
      </c>
      <c r="H3" s="786" t="s">
        <v>176</v>
      </c>
      <c r="I3" s="784" t="s">
        <v>175</v>
      </c>
      <c r="J3" s="786" t="s">
        <v>174</v>
      </c>
      <c r="K3" s="786" t="s">
        <v>378</v>
      </c>
      <c r="L3" s="784" t="s">
        <v>377</v>
      </c>
      <c r="M3" s="785" t="s">
        <v>376</v>
      </c>
      <c r="N3" s="784" t="s">
        <v>394</v>
      </c>
      <c r="O3" s="783" t="s">
        <v>393</v>
      </c>
      <c r="P3" s="1"/>
    </row>
    <row r="4" spans="1:19" s="243" customFormat="1" ht="91.5" customHeight="1">
      <c r="A4" s="2"/>
      <c r="B4" s="2165"/>
      <c r="C4" s="2167"/>
      <c r="D4" s="781" t="s">
        <v>371</v>
      </c>
      <c r="E4" s="781" t="s">
        <v>372</v>
      </c>
      <c r="F4" s="782" t="s">
        <v>373</v>
      </c>
      <c r="G4" s="781" t="s">
        <v>982</v>
      </c>
      <c r="H4" s="781" t="s">
        <v>1408</v>
      </c>
      <c r="I4" s="781" t="s">
        <v>983</v>
      </c>
      <c r="J4" s="781" t="s">
        <v>984</v>
      </c>
      <c r="K4" s="781" t="s">
        <v>985</v>
      </c>
      <c r="L4" s="781" t="s">
        <v>1297</v>
      </c>
      <c r="M4" s="782" t="s">
        <v>1316</v>
      </c>
      <c r="N4" s="781" t="s">
        <v>986</v>
      </c>
      <c r="O4" s="780" t="s">
        <v>1317</v>
      </c>
      <c r="P4" s="2"/>
    </row>
    <row r="5" spans="1:19" s="243" customFormat="1" ht="15" customHeight="1">
      <c r="A5" s="2"/>
      <c r="B5" s="2160" t="str">
        <f>+CurrQtr</f>
        <v>T3 2023 
Bâle III révisé</v>
      </c>
      <c r="C5" s="2161"/>
      <c r="D5" s="771"/>
      <c r="E5" s="771"/>
      <c r="F5" s="771"/>
      <c r="G5" s="771"/>
      <c r="H5" s="772"/>
      <c r="I5" s="771"/>
      <c r="J5" s="772"/>
      <c r="K5" s="772"/>
      <c r="L5" s="771"/>
      <c r="M5" s="770"/>
      <c r="N5" s="769"/>
      <c r="O5" s="768"/>
      <c r="P5" s="2"/>
    </row>
    <row r="6" spans="1:19" s="243" customFormat="1" ht="15" customHeight="1">
      <c r="A6" s="2"/>
      <c r="B6" s="2162" t="s">
        <v>158</v>
      </c>
      <c r="C6" s="425"/>
      <c r="D6" s="425"/>
      <c r="E6" s="425"/>
      <c r="F6" s="757"/>
      <c r="G6" s="425"/>
      <c r="H6" s="758"/>
      <c r="I6" s="425"/>
      <c r="J6" s="758"/>
      <c r="K6" s="753"/>
      <c r="L6" s="425"/>
      <c r="M6" s="757"/>
      <c r="N6" s="756"/>
      <c r="O6" s="751"/>
      <c r="P6" s="2"/>
    </row>
    <row r="7" spans="1:19" s="243" customFormat="1" ht="15" customHeight="1">
      <c r="A7" s="2"/>
      <c r="B7" s="2162"/>
      <c r="C7" s="755" t="s">
        <v>672</v>
      </c>
      <c r="D7" s="752">
        <v>28364</v>
      </c>
      <c r="E7" s="752">
        <v>0</v>
      </c>
      <c r="F7" s="754">
        <v>0</v>
      </c>
      <c r="G7" s="752">
        <v>7373</v>
      </c>
      <c r="H7" s="524">
        <v>5.0000000000000001E-4</v>
      </c>
      <c r="I7" s="752">
        <v>178302</v>
      </c>
      <c r="J7" s="524">
        <v>0.28460000000000002</v>
      </c>
      <c r="K7" s="753"/>
      <c r="L7" s="752">
        <v>294</v>
      </c>
      <c r="M7" s="183">
        <v>0.04</v>
      </c>
      <c r="N7" s="752">
        <v>1</v>
      </c>
      <c r="O7" s="751"/>
      <c r="P7" s="767"/>
    </row>
    <row r="8" spans="1:19" s="243" customFormat="1" ht="15" customHeight="1">
      <c r="A8" s="2"/>
      <c r="B8" s="2162"/>
      <c r="C8" s="755" t="s">
        <v>671</v>
      </c>
      <c r="D8" s="752">
        <v>25152</v>
      </c>
      <c r="E8" s="752">
        <v>0</v>
      </c>
      <c r="F8" s="754">
        <v>0</v>
      </c>
      <c r="G8" s="752">
        <v>4217</v>
      </c>
      <c r="H8" s="524">
        <v>1.9E-3</v>
      </c>
      <c r="I8" s="752">
        <v>105489</v>
      </c>
      <c r="J8" s="524">
        <v>0.45419999999999999</v>
      </c>
      <c r="K8" s="753"/>
      <c r="L8" s="752">
        <v>727</v>
      </c>
      <c r="M8" s="183">
        <v>0.17199999999999999</v>
      </c>
      <c r="N8" s="752">
        <v>4</v>
      </c>
      <c r="O8" s="751"/>
      <c r="P8" s="767"/>
    </row>
    <row r="9" spans="1:19" s="243" customFormat="1" ht="15" customHeight="1">
      <c r="A9" s="2"/>
      <c r="B9" s="2162"/>
      <c r="C9" s="755" t="s">
        <v>670</v>
      </c>
      <c r="D9" s="752">
        <v>461</v>
      </c>
      <c r="E9" s="752">
        <v>0</v>
      </c>
      <c r="F9" s="754">
        <v>0</v>
      </c>
      <c r="G9" s="752">
        <v>0</v>
      </c>
      <c r="H9" s="524">
        <v>0</v>
      </c>
      <c r="I9" s="752">
        <v>2641</v>
      </c>
      <c r="J9" s="524">
        <v>0</v>
      </c>
      <c r="K9" s="753"/>
      <c r="L9" s="752">
        <v>0</v>
      </c>
      <c r="M9" s="183">
        <v>0</v>
      </c>
      <c r="N9" s="752">
        <v>0</v>
      </c>
      <c r="O9" s="751"/>
      <c r="P9" s="767"/>
    </row>
    <row r="10" spans="1:19" s="243" customFormat="1" ht="15" customHeight="1">
      <c r="A10" s="2"/>
      <c r="B10" s="2162"/>
      <c r="C10" s="755" t="s">
        <v>668</v>
      </c>
      <c r="D10" s="752">
        <v>12629</v>
      </c>
      <c r="E10" s="752">
        <v>0</v>
      </c>
      <c r="F10" s="754">
        <v>0</v>
      </c>
      <c r="G10" s="752">
        <v>46</v>
      </c>
      <c r="H10" s="524">
        <v>6.7999999999999996E-3</v>
      </c>
      <c r="I10" s="752">
        <v>47697</v>
      </c>
      <c r="J10" s="524">
        <v>0.1221</v>
      </c>
      <c r="K10" s="753"/>
      <c r="L10" s="752">
        <v>5</v>
      </c>
      <c r="M10" s="183">
        <v>0.109</v>
      </c>
      <c r="N10" s="752">
        <v>0</v>
      </c>
      <c r="O10" s="751"/>
      <c r="P10" s="767"/>
    </row>
    <row r="11" spans="1:19" s="243" customFormat="1" ht="15" customHeight="1">
      <c r="A11" s="2"/>
      <c r="B11" s="2162"/>
      <c r="C11" s="755" t="s">
        <v>667</v>
      </c>
      <c r="D11" s="752">
        <v>2112</v>
      </c>
      <c r="E11" s="752">
        <v>0</v>
      </c>
      <c r="F11" s="754">
        <v>0</v>
      </c>
      <c r="G11" s="752">
        <v>0</v>
      </c>
      <c r="H11" s="524">
        <v>1.9699999999999999E-2</v>
      </c>
      <c r="I11" s="752">
        <v>7900</v>
      </c>
      <c r="J11" s="524">
        <v>0.1132</v>
      </c>
      <c r="K11" s="753"/>
      <c r="L11" s="752">
        <v>0</v>
      </c>
      <c r="M11" s="183">
        <v>0</v>
      </c>
      <c r="N11" s="752">
        <v>0</v>
      </c>
      <c r="O11" s="751"/>
      <c r="P11" s="767"/>
    </row>
    <row r="12" spans="1:19" s="243" customFormat="1" ht="14.85" customHeight="1">
      <c r="A12" s="2"/>
      <c r="B12" s="2162"/>
      <c r="C12" s="755" t="s">
        <v>666</v>
      </c>
      <c r="D12" s="752">
        <v>429</v>
      </c>
      <c r="E12" s="752">
        <v>0</v>
      </c>
      <c r="F12" s="754">
        <v>0</v>
      </c>
      <c r="G12" s="752">
        <v>0</v>
      </c>
      <c r="H12" s="524">
        <v>0</v>
      </c>
      <c r="I12" s="752">
        <v>1884</v>
      </c>
      <c r="J12" s="524">
        <v>0</v>
      </c>
      <c r="K12" s="753"/>
      <c r="L12" s="752">
        <v>0</v>
      </c>
      <c r="M12" s="183">
        <v>0</v>
      </c>
      <c r="N12" s="752">
        <v>0</v>
      </c>
      <c r="O12" s="751"/>
      <c r="P12" s="767"/>
    </row>
    <row r="13" spans="1:19" s="243" customFormat="1" ht="22.5" customHeight="1">
      <c r="A13" s="2"/>
      <c r="B13" s="2162"/>
      <c r="C13" s="755" t="s">
        <v>665</v>
      </c>
      <c r="D13" s="752">
        <v>520</v>
      </c>
      <c r="E13" s="752">
        <v>0</v>
      </c>
      <c r="F13" s="754">
        <v>0</v>
      </c>
      <c r="G13" s="752">
        <v>0</v>
      </c>
      <c r="H13" s="524">
        <v>0</v>
      </c>
      <c r="I13" s="752">
        <v>2244</v>
      </c>
      <c r="J13" s="524">
        <v>0</v>
      </c>
      <c r="K13" s="753"/>
      <c r="L13" s="752">
        <v>0</v>
      </c>
      <c r="M13" s="183">
        <v>0</v>
      </c>
      <c r="N13" s="752">
        <v>0</v>
      </c>
      <c r="O13" s="751"/>
      <c r="P13" s="2"/>
    </row>
    <row r="14" spans="1:19" s="243" customFormat="1" ht="15.6" customHeight="1">
      <c r="A14" s="2"/>
      <c r="B14" s="2162"/>
      <c r="C14" s="750" t="s">
        <v>664</v>
      </c>
      <c r="D14" s="745">
        <v>219</v>
      </c>
      <c r="E14" s="745">
        <v>0</v>
      </c>
      <c r="F14" s="749">
        <v>0</v>
      </c>
      <c r="G14" s="745">
        <v>0</v>
      </c>
      <c r="H14" s="748">
        <v>1</v>
      </c>
      <c r="I14" s="745">
        <v>1155</v>
      </c>
      <c r="J14" s="748">
        <v>1.0518000000000001</v>
      </c>
      <c r="K14" s="747"/>
      <c r="L14" s="745">
        <v>0</v>
      </c>
      <c r="M14" s="746">
        <v>0</v>
      </c>
      <c r="N14" s="745">
        <v>0</v>
      </c>
      <c r="O14" s="744"/>
      <c r="P14" s="2"/>
    </row>
    <row r="15" spans="1:19" s="243" customFormat="1" ht="15" customHeight="1">
      <c r="A15" s="2"/>
      <c r="B15" s="2162"/>
      <c r="C15" s="766" t="s">
        <v>663</v>
      </c>
      <c r="D15" s="762">
        <v>69886</v>
      </c>
      <c r="E15" s="762">
        <v>0</v>
      </c>
      <c r="F15" s="764">
        <v>0</v>
      </c>
      <c r="G15" s="762">
        <v>11636</v>
      </c>
      <c r="H15" s="764">
        <v>1E-3</v>
      </c>
      <c r="I15" s="762">
        <v>347312</v>
      </c>
      <c r="J15" s="764">
        <v>0.34539999999999998</v>
      </c>
      <c r="K15" s="763"/>
      <c r="L15" s="762">
        <v>1026</v>
      </c>
      <c r="M15" s="761">
        <v>8.7999999999999995E-2</v>
      </c>
      <c r="N15" s="760">
        <v>5</v>
      </c>
      <c r="O15" s="759">
        <v>15</v>
      </c>
      <c r="P15" s="2"/>
    </row>
    <row r="16" spans="1:19" s="243" customFormat="1" ht="15" customHeight="1">
      <c r="A16" s="2"/>
      <c r="B16" s="2162" t="s">
        <v>661</v>
      </c>
      <c r="C16" s="425"/>
      <c r="D16" s="425"/>
      <c r="E16" s="425"/>
      <c r="F16" s="757"/>
      <c r="G16" s="425"/>
      <c r="H16" s="758"/>
      <c r="I16" s="425"/>
      <c r="J16" s="758"/>
      <c r="K16" s="753"/>
      <c r="L16" s="425"/>
      <c r="M16" s="757"/>
      <c r="N16" s="756"/>
      <c r="O16" s="751"/>
      <c r="P16" s="2"/>
    </row>
    <row r="17" spans="1:16" s="243" customFormat="1" ht="15" customHeight="1">
      <c r="A17" s="2"/>
      <c r="B17" s="2162"/>
      <c r="C17" s="755" t="s">
        <v>672</v>
      </c>
      <c r="D17" s="752">
        <v>71907</v>
      </c>
      <c r="E17" s="752">
        <v>53181</v>
      </c>
      <c r="F17" s="754">
        <v>0.81</v>
      </c>
      <c r="G17" s="752">
        <v>115064</v>
      </c>
      <c r="H17" s="524">
        <v>5.0000000000000001E-4</v>
      </c>
      <c r="I17" s="752">
        <v>709023</v>
      </c>
      <c r="J17" s="524">
        <v>0.18279999999999999</v>
      </c>
      <c r="K17" s="753"/>
      <c r="L17" s="752">
        <v>3078</v>
      </c>
      <c r="M17" s="183">
        <v>2.7E-2</v>
      </c>
      <c r="N17" s="752">
        <v>11</v>
      </c>
      <c r="O17" s="751"/>
      <c r="P17" s="2"/>
    </row>
    <row r="18" spans="1:16" s="243" customFormat="1" ht="15" customHeight="1">
      <c r="A18" s="2"/>
      <c r="B18" s="2162"/>
      <c r="C18" s="755" t="s">
        <v>671</v>
      </c>
      <c r="D18" s="752">
        <v>93113</v>
      </c>
      <c r="E18" s="752">
        <v>9668</v>
      </c>
      <c r="F18" s="754">
        <v>0.78</v>
      </c>
      <c r="G18" s="752">
        <v>100609</v>
      </c>
      <c r="H18" s="524">
        <v>1.8E-3</v>
      </c>
      <c r="I18" s="752">
        <v>420279</v>
      </c>
      <c r="J18" s="524">
        <v>0.21079999999999999</v>
      </c>
      <c r="K18" s="753"/>
      <c r="L18" s="752">
        <v>7856</v>
      </c>
      <c r="M18" s="183">
        <v>7.8E-2</v>
      </c>
      <c r="N18" s="752">
        <v>38</v>
      </c>
      <c r="O18" s="751"/>
      <c r="P18" s="2"/>
    </row>
    <row r="19" spans="1:16" s="243" customFormat="1" ht="15" customHeight="1">
      <c r="A19" s="2"/>
      <c r="B19" s="2162"/>
      <c r="C19" s="755" t="s">
        <v>670</v>
      </c>
      <c r="D19" s="752">
        <v>944</v>
      </c>
      <c r="E19" s="752">
        <v>0</v>
      </c>
      <c r="F19" s="754">
        <v>0</v>
      </c>
      <c r="G19" s="752">
        <v>944</v>
      </c>
      <c r="H19" s="524">
        <v>4.4000000000000003E-3</v>
      </c>
      <c r="I19" s="752">
        <v>2836</v>
      </c>
      <c r="J19" s="524">
        <v>0.53820000000000001</v>
      </c>
      <c r="K19" s="753"/>
      <c r="L19" s="752">
        <v>398</v>
      </c>
      <c r="M19" s="183">
        <v>0.42199999999999999</v>
      </c>
      <c r="N19" s="752">
        <v>2</v>
      </c>
      <c r="O19" s="751"/>
      <c r="P19" s="2"/>
    </row>
    <row r="20" spans="1:16" s="243" customFormat="1" ht="15" customHeight="1">
      <c r="A20" s="2"/>
      <c r="B20" s="2162"/>
      <c r="C20" s="755" t="s">
        <v>668</v>
      </c>
      <c r="D20" s="752">
        <v>49653</v>
      </c>
      <c r="E20" s="752">
        <v>484</v>
      </c>
      <c r="F20" s="754">
        <v>1.0900000000000001</v>
      </c>
      <c r="G20" s="752">
        <v>50183</v>
      </c>
      <c r="H20" s="524">
        <v>6.7999999999999996E-3</v>
      </c>
      <c r="I20" s="752">
        <v>163083</v>
      </c>
      <c r="J20" s="524">
        <v>0.22450000000000001</v>
      </c>
      <c r="K20" s="753"/>
      <c r="L20" s="752">
        <v>11073</v>
      </c>
      <c r="M20" s="183">
        <v>0.221</v>
      </c>
      <c r="N20" s="752">
        <v>76</v>
      </c>
      <c r="O20" s="751"/>
      <c r="P20" s="2"/>
    </row>
    <row r="21" spans="1:16" s="243" customFormat="1" ht="15" customHeight="1">
      <c r="A21" s="2"/>
      <c r="B21" s="2162"/>
      <c r="C21" s="755" t="s">
        <v>667</v>
      </c>
      <c r="D21" s="752">
        <v>9487</v>
      </c>
      <c r="E21" s="752">
        <v>0</v>
      </c>
      <c r="F21" s="754">
        <v>0</v>
      </c>
      <c r="G21" s="752">
        <v>9487</v>
      </c>
      <c r="H21" s="524">
        <v>1.9599999999999999E-2</v>
      </c>
      <c r="I21" s="752">
        <v>24576</v>
      </c>
      <c r="J21" s="524">
        <v>0.21920000000000001</v>
      </c>
      <c r="K21" s="753"/>
      <c r="L21" s="752">
        <v>4079</v>
      </c>
      <c r="M21" s="183">
        <v>0.43</v>
      </c>
      <c r="N21" s="752">
        <v>41</v>
      </c>
      <c r="O21" s="751"/>
      <c r="P21" s="2"/>
    </row>
    <row r="22" spans="1:16" s="243" customFormat="1" ht="15" customHeight="1">
      <c r="A22" s="2"/>
      <c r="B22" s="2162"/>
      <c r="C22" s="755" t="s">
        <v>666</v>
      </c>
      <c r="D22" s="752">
        <v>1512</v>
      </c>
      <c r="E22" s="752">
        <v>42</v>
      </c>
      <c r="F22" s="754">
        <v>1.28</v>
      </c>
      <c r="G22" s="752">
        <v>1566</v>
      </c>
      <c r="H22" s="524">
        <v>4.9799999999999997E-2</v>
      </c>
      <c r="I22" s="752">
        <v>10473</v>
      </c>
      <c r="J22" s="524">
        <v>0.25969999999999999</v>
      </c>
      <c r="K22" s="753"/>
      <c r="L22" s="752">
        <v>1306</v>
      </c>
      <c r="M22" s="183">
        <v>0.83399999999999996</v>
      </c>
      <c r="N22" s="752">
        <v>19</v>
      </c>
      <c r="O22" s="751"/>
      <c r="P22" s="2"/>
    </row>
    <row r="23" spans="1:16" s="243" customFormat="1" ht="24.75" customHeight="1">
      <c r="A23" s="2"/>
      <c r="B23" s="2162"/>
      <c r="C23" s="755" t="s">
        <v>665</v>
      </c>
      <c r="D23" s="752">
        <v>1177</v>
      </c>
      <c r="E23" s="752">
        <v>3</v>
      </c>
      <c r="F23" s="754">
        <v>4.0199999999999996</v>
      </c>
      <c r="G23" s="752">
        <v>1187</v>
      </c>
      <c r="H23" s="524">
        <v>0.23710000000000001</v>
      </c>
      <c r="I23" s="752">
        <v>4979</v>
      </c>
      <c r="J23" s="524">
        <v>0.2117</v>
      </c>
      <c r="K23" s="753"/>
      <c r="L23" s="752">
        <v>1306</v>
      </c>
      <c r="M23" s="183">
        <v>1.1000000000000001</v>
      </c>
      <c r="N23" s="752">
        <v>59</v>
      </c>
      <c r="O23" s="751"/>
      <c r="P23" s="2"/>
    </row>
    <row r="24" spans="1:16" s="243" customFormat="1" ht="15" customHeight="1">
      <c r="A24" s="2"/>
      <c r="B24" s="2162"/>
      <c r="C24" s="750" t="s">
        <v>664</v>
      </c>
      <c r="D24" s="745">
        <v>341</v>
      </c>
      <c r="E24" s="745">
        <v>0</v>
      </c>
      <c r="F24" s="749">
        <v>0</v>
      </c>
      <c r="G24" s="745">
        <v>341</v>
      </c>
      <c r="H24" s="748">
        <v>1</v>
      </c>
      <c r="I24" s="745">
        <v>29639</v>
      </c>
      <c r="J24" s="748">
        <v>0.41849999999999998</v>
      </c>
      <c r="K24" s="747"/>
      <c r="L24" s="745">
        <v>1020</v>
      </c>
      <c r="M24" s="746">
        <v>2.9910000000000001</v>
      </c>
      <c r="N24" s="745">
        <v>65</v>
      </c>
      <c r="O24" s="744"/>
      <c r="P24" s="2"/>
    </row>
    <row r="25" spans="1:16" s="243" customFormat="1" ht="15" customHeight="1">
      <c r="A25" s="2"/>
      <c r="B25" s="2162"/>
      <c r="C25" s="766" t="s">
        <v>663</v>
      </c>
      <c r="D25" s="762">
        <v>228134</v>
      </c>
      <c r="E25" s="762">
        <v>63378</v>
      </c>
      <c r="F25" s="765">
        <v>0.81</v>
      </c>
      <c r="G25" s="762">
        <v>279381</v>
      </c>
      <c r="H25" s="764">
        <v>5.3E-3</v>
      </c>
      <c r="I25" s="762">
        <v>1364888</v>
      </c>
      <c r="J25" s="764">
        <v>0.20369999999999999</v>
      </c>
      <c r="K25" s="763"/>
      <c r="L25" s="762">
        <v>30116</v>
      </c>
      <c r="M25" s="761">
        <v>0.108</v>
      </c>
      <c r="N25" s="760">
        <v>311</v>
      </c>
      <c r="O25" s="759">
        <v>173</v>
      </c>
      <c r="P25" s="2"/>
    </row>
    <row r="26" spans="1:16" s="243" customFormat="1" ht="14.85" customHeight="1">
      <c r="A26" s="2"/>
      <c r="B26" s="2162" t="s">
        <v>657</v>
      </c>
      <c r="C26" s="425"/>
      <c r="D26" s="425"/>
      <c r="E26" s="425"/>
      <c r="F26" s="757"/>
      <c r="G26" s="425"/>
      <c r="H26" s="758"/>
      <c r="I26" s="425"/>
      <c r="J26" s="758"/>
      <c r="K26" s="753"/>
      <c r="L26" s="425"/>
      <c r="M26" s="757"/>
      <c r="N26" s="756"/>
      <c r="O26" s="751"/>
      <c r="P26" s="2"/>
    </row>
    <row r="27" spans="1:16" s="243" customFormat="1" ht="14.85" customHeight="1">
      <c r="A27" s="2"/>
      <c r="B27" s="2162"/>
      <c r="C27" s="755" t="s">
        <v>672</v>
      </c>
      <c r="D27" s="752">
        <v>2133</v>
      </c>
      <c r="E27" s="752">
        <v>41046</v>
      </c>
      <c r="F27" s="754">
        <v>0.78</v>
      </c>
      <c r="G27" s="752">
        <v>34282</v>
      </c>
      <c r="H27" s="524">
        <v>8.9999999999999998E-4</v>
      </c>
      <c r="I27" s="752">
        <v>3466933</v>
      </c>
      <c r="J27" s="524">
        <v>0.88249999999999995</v>
      </c>
      <c r="K27" s="753"/>
      <c r="L27" s="752">
        <v>1650</v>
      </c>
      <c r="M27" s="183">
        <v>4.8000000000000001E-2</v>
      </c>
      <c r="N27" s="752">
        <v>27</v>
      </c>
      <c r="O27" s="751"/>
      <c r="P27" s="2"/>
    </row>
    <row r="28" spans="1:16" s="243" customFormat="1" ht="15" customHeight="1">
      <c r="A28" s="2"/>
      <c r="B28" s="2168"/>
      <c r="C28" s="755" t="s">
        <v>671</v>
      </c>
      <c r="D28" s="752">
        <v>0</v>
      </c>
      <c r="E28" s="752">
        <v>0</v>
      </c>
      <c r="F28" s="754">
        <v>0</v>
      </c>
      <c r="G28" s="752">
        <v>0</v>
      </c>
      <c r="H28" s="524">
        <v>0</v>
      </c>
      <c r="I28" s="752">
        <v>0</v>
      </c>
      <c r="J28" s="524">
        <v>0</v>
      </c>
      <c r="K28" s="753"/>
      <c r="L28" s="752">
        <v>0</v>
      </c>
      <c r="M28" s="183">
        <v>0</v>
      </c>
      <c r="N28" s="752">
        <v>0</v>
      </c>
      <c r="O28" s="751"/>
      <c r="P28" s="2"/>
    </row>
    <row r="29" spans="1:16" s="243" customFormat="1" ht="15" customHeight="1">
      <c r="A29" s="2"/>
      <c r="B29" s="2162"/>
      <c r="C29" s="755" t="s">
        <v>670</v>
      </c>
      <c r="D29" s="752">
        <v>3369</v>
      </c>
      <c r="E29" s="752">
        <v>5511</v>
      </c>
      <c r="F29" s="754">
        <v>0.77</v>
      </c>
      <c r="G29" s="752">
        <v>7605</v>
      </c>
      <c r="H29" s="524">
        <v>3.3999999999999998E-3</v>
      </c>
      <c r="I29" s="752">
        <v>385387</v>
      </c>
      <c r="J29" s="524">
        <v>0.88060000000000005</v>
      </c>
      <c r="K29" s="753"/>
      <c r="L29" s="752">
        <v>1100</v>
      </c>
      <c r="M29" s="183">
        <v>0.14499999999999999</v>
      </c>
      <c r="N29" s="752">
        <v>23</v>
      </c>
      <c r="O29" s="751"/>
      <c r="P29" s="2"/>
    </row>
    <row r="30" spans="1:16" s="243" customFormat="1" ht="15" customHeight="1">
      <c r="A30" s="2"/>
      <c r="B30" s="2162"/>
      <c r="C30" s="755" t="s">
        <v>668</v>
      </c>
      <c r="D30" s="752">
        <v>1058</v>
      </c>
      <c r="E30" s="752">
        <v>3155</v>
      </c>
      <c r="F30" s="754">
        <v>0.91</v>
      </c>
      <c r="G30" s="752">
        <v>3924</v>
      </c>
      <c r="H30" s="524">
        <v>6.7999999999999996E-3</v>
      </c>
      <c r="I30" s="752">
        <v>580128</v>
      </c>
      <c r="J30" s="524">
        <v>0.91290000000000004</v>
      </c>
      <c r="K30" s="753"/>
      <c r="L30" s="752">
        <v>1018</v>
      </c>
      <c r="M30" s="183">
        <v>0.25900000000000001</v>
      </c>
      <c r="N30" s="752">
        <v>24</v>
      </c>
      <c r="O30" s="751"/>
      <c r="P30" s="2"/>
    </row>
    <row r="31" spans="1:16" s="243" customFormat="1" ht="15" customHeight="1">
      <c r="A31" s="2"/>
      <c r="B31" s="2162"/>
      <c r="C31" s="755" t="s">
        <v>667</v>
      </c>
      <c r="D31" s="752">
        <v>5965</v>
      </c>
      <c r="E31" s="752">
        <v>2084</v>
      </c>
      <c r="F31" s="754">
        <v>0.87</v>
      </c>
      <c r="G31" s="752">
        <v>7778</v>
      </c>
      <c r="H31" s="524">
        <v>1.7600000000000001E-2</v>
      </c>
      <c r="I31" s="752">
        <v>690614</v>
      </c>
      <c r="J31" s="524">
        <v>0.93069999999999997</v>
      </c>
      <c r="K31" s="753"/>
      <c r="L31" s="752">
        <v>4203</v>
      </c>
      <c r="M31" s="183">
        <v>0.54</v>
      </c>
      <c r="N31" s="752">
        <v>128</v>
      </c>
      <c r="O31" s="751"/>
      <c r="P31" s="2"/>
    </row>
    <row r="32" spans="1:16" s="243" customFormat="1" ht="15" customHeight="1">
      <c r="A32" s="2"/>
      <c r="B32" s="2162"/>
      <c r="C32" s="755" t="s">
        <v>666</v>
      </c>
      <c r="D32" s="752">
        <v>1907</v>
      </c>
      <c r="E32" s="752">
        <v>180</v>
      </c>
      <c r="F32" s="754">
        <v>1.03</v>
      </c>
      <c r="G32" s="752">
        <v>2093</v>
      </c>
      <c r="H32" s="524">
        <v>4.9500000000000002E-2</v>
      </c>
      <c r="I32" s="752">
        <v>269086</v>
      </c>
      <c r="J32" s="524">
        <v>0.94469999999999998</v>
      </c>
      <c r="K32" s="753"/>
      <c r="L32" s="752">
        <v>2386</v>
      </c>
      <c r="M32" s="183">
        <v>1.1399999999999999</v>
      </c>
      <c r="N32" s="752">
        <v>98</v>
      </c>
      <c r="O32" s="751"/>
      <c r="P32" s="2"/>
    </row>
    <row r="33" spans="1:16" s="243" customFormat="1" ht="23.25" customHeight="1">
      <c r="A33" s="2"/>
      <c r="B33" s="2162"/>
      <c r="C33" s="755" t="s">
        <v>665</v>
      </c>
      <c r="D33" s="752">
        <v>1560</v>
      </c>
      <c r="E33" s="752">
        <v>53</v>
      </c>
      <c r="F33" s="754">
        <v>1.2</v>
      </c>
      <c r="G33" s="752">
        <v>1623</v>
      </c>
      <c r="H33" s="524">
        <v>0.1943</v>
      </c>
      <c r="I33" s="752">
        <v>174453</v>
      </c>
      <c r="J33" s="524">
        <v>0.92900000000000005</v>
      </c>
      <c r="K33" s="753"/>
      <c r="L33" s="752">
        <v>3157</v>
      </c>
      <c r="M33" s="183">
        <v>1.9450000000000001</v>
      </c>
      <c r="N33" s="752">
        <v>292</v>
      </c>
      <c r="O33" s="751"/>
      <c r="P33" s="2"/>
    </row>
    <row r="34" spans="1:16" s="243" customFormat="1" ht="15" customHeight="1">
      <c r="A34" s="2"/>
      <c r="B34" s="2162"/>
      <c r="C34" s="750" t="s">
        <v>664</v>
      </c>
      <c r="D34" s="745">
        <v>86</v>
      </c>
      <c r="E34" s="745">
        <v>0</v>
      </c>
      <c r="F34" s="749">
        <v>0</v>
      </c>
      <c r="G34" s="745">
        <v>86</v>
      </c>
      <c r="H34" s="748">
        <v>1</v>
      </c>
      <c r="I34" s="745">
        <v>801599</v>
      </c>
      <c r="J34" s="748">
        <v>0.90539999999999998</v>
      </c>
      <c r="K34" s="747"/>
      <c r="L34" s="745">
        <v>562</v>
      </c>
      <c r="M34" s="746">
        <v>6.5350000000000001</v>
      </c>
      <c r="N34" s="745">
        <v>33</v>
      </c>
      <c r="O34" s="744"/>
      <c r="P34" s="2"/>
    </row>
    <row r="35" spans="1:16" s="243" customFormat="1" ht="15" customHeight="1">
      <c r="A35" s="2"/>
      <c r="B35" s="2162"/>
      <c r="C35" s="766" t="s">
        <v>663</v>
      </c>
      <c r="D35" s="762">
        <v>16078</v>
      </c>
      <c r="E35" s="762">
        <v>52029</v>
      </c>
      <c r="F35" s="765">
        <v>0.79</v>
      </c>
      <c r="G35" s="762">
        <v>57391</v>
      </c>
      <c r="H35" s="764">
        <v>1.26E-2</v>
      </c>
      <c r="I35" s="762">
        <v>6368200</v>
      </c>
      <c r="J35" s="764">
        <v>0.89449999999999996</v>
      </c>
      <c r="K35" s="763"/>
      <c r="L35" s="762">
        <v>14076</v>
      </c>
      <c r="M35" s="761">
        <v>0.245</v>
      </c>
      <c r="N35" s="760">
        <v>625</v>
      </c>
      <c r="O35" s="759">
        <v>607</v>
      </c>
      <c r="P35" s="2"/>
    </row>
    <row r="36" spans="1:16" s="243" customFormat="1" ht="15" customHeight="1">
      <c r="A36" s="2"/>
      <c r="B36" s="2162" t="s">
        <v>656</v>
      </c>
      <c r="C36" s="425"/>
      <c r="D36" s="425"/>
      <c r="E36" s="425"/>
      <c r="F36" s="757"/>
      <c r="G36" s="425"/>
      <c r="H36" s="758"/>
      <c r="I36" s="425"/>
      <c r="J36" s="758"/>
      <c r="K36" s="753"/>
      <c r="L36" s="425"/>
      <c r="M36" s="757"/>
      <c r="N36" s="756"/>
      <c r="O36" s="751"/>
      <c r="P36" s="2"/>
    </row>
    <row r="37" spans="1:16" s="243" customFormat="1" ht="15" customHeight="1">
      <c r="A37" s="2"/>
      <c r="B37" s="2162"/>
      <c r="C37" s="755" t="s">
        <v>672</v>
      </c>
      <c r="D37" s="752">
        <v>5492</v>
      </c>
      <c r="E37" s="752">
        <v>1288</v>
      </c>
      <c r="F37" s="754">
        <v>0.73</v>
      </c>
      <c r="G37" s="752">
        <v>6437</v>
      </c>
      <c r="H37" s="524">
        <v>8.9999999999999998E-4</v>
      </c>
      <c r="I37" s="752">
        <v>275023</v>
      </c>
      <c r="J37" s="524">
        <v>0.65559999999999996</v>
      </c>
      <c r="K37" s="753"/>
      <c r="L37" s="752">
        <v>972</v>
      </c>
      <c r="M37" s="183">
        <v>0.151</v>
      </c>
      <c r="N37" s="752">
        <v>4</v>
      </c>
      <c r="O37" s="751"/>
      <c r="P37" s="2"/>
    </row>
    <row r="38" spans="1:16" s="243" customFormat="1" ht="15" customHeight="1">
      <c r="A38" s="2"/>
      <c r="B38" s="2162"/>
      <c r="C38" s="755" t="s">
        <v>671</v>
      </c>
      <c r="D38" s="752">
        <v>0</v>
      </c>
      <c r="E38" s="752">
        <v>0</v>
      </c>
      <c r="F38" s="754">
        <v>0</v>
      </c>
      <c r="G38" s="752">
        <v>0</v>
      </c>
      <c r="H38" s="524">
        <v>0</v>
      </c>
      <c r="I38" s="752">
        <v>0</v>
      </c>
      <c r="J38" s="524">
        <v>0</v>
      </c>
      <c r="K38" s="753"/>
      <c r="L38" s="752">
        <v>0</v>
      </c>
      <c r="M38" s="183">
        <v>0</v>
      </c>
      <c r="N38" s="752">
        <v>0</v>
      </c>
      <c r="O38" s="751"/>
      <c r="P38" s="2"/>
    </row>
    <row r="39" spans="1:16" s="243" customFormat="1" ht="15" customHeight="1">
      <c r="A39" s="2"/>
      <c r="B39" s="2162"/>
      <c r="C39" s="755" t="s">
        <v>670</v>
      </c>
      <c r="D39" s="752">
        <v>7264</v>
      </c>
      <c r="E39" s="752">
        <v>326</v>
      </c>
      <c r="F39" s="754">
        <v>0.75</v>
      </c>
      <c r="G39" s="752">
        <v>7508</v>
      </c>
      <c r="H39" s="524">
        <v>3.2000000000000002E-3</v>
      </c>
      <c r="I39" s="752">
        <v>272123</v>
      </c>
      <c r="J39" s="524">
        <v>0.65210000000000001</v>
      </c>
      <c r="K39" s="753"/>
      <c r="L39" s="752">
        <v>2701</v>
      </c>
      <c r="M39" s="183">
        <v>0.36</v>
      </c>
      <c r="N39" s="752">
        <v>16</v>
      </c>
      <c r="O39" s="751"/>
      <c r="P39" s="2"/>
    </row>
    <row r="40" spans="1:16" s="243" customFormat="1" ht="15" customHeight="1">
      <c r="A40" s="2"/>
      <c r="B40" s="2162"/>
      <c r="C40" s="755" t="s">
        <v>668</v>
      </c>
      <c r="D40" s="752">
        <v>1241</v>
      </c>
      <c r="E40" s="752">
        <v>3238</v>
      </c>
      <c r="F40" s="754">
        <v>1.06</v>
      </c>
      <c r="G40" s="752">
        <v>4665</v>
      </c>
      <c r="H40" s="524">
        <v>6.1999999999999998E-3</v>
      </c>
      <c r="I40" s="752">
        <v>14063</v>
      </c>
      <c r="J40" s="524">
        <v>0.66449999999999998</v>
      </c>
      <c r="K40" s="753"/>
      <c r="L40" s="752">
        <v>2503</v>
      </c>
      <c r="M40" s="183">
        <v>0.53700000000000003</v>
      </c>
      <c r="N40" s="752">
        <v>19</v>
      </c>
      <c r="O40" s="751"/>
      <c r="P40" s="2"/>
    </row>
    <row r="41" spans="1:16" s="243" customFormat="1" ht="15" customHeight="1">
      <c r="A41" s="2"/>
      <c r="B41" s="2162"/>
      <c r="C41" s="755" t="s">
        <v>667</v>
      </c>
      <c r="D41" s="752">
        <v>15245</v>
      </c>
      <c r="E41" s="752">
        <v>82</v>
      </c>
      <c r="F41" s="754">
        <v>0.88</v>
      </c>
      <c r="G41" s="752">
        <v>15318</v>
      </c>
      <c r="H41" s="524">
        <v>1.2E-2</v>
      </c>
      <c r="I41" s="752">
        <v>446477</v>
      </c>
      <c r="J41" s="524">
        <v>0.66100000000000003</v>
      </c>
      <c r="K41" s="753"/>
      <c r="L41" s="752">
        <v>10850</v>
      </c>
      <c r="M41" s="183">
        <v>0.70799999999999996</v>
      </c>
      <c r="N41" s="752">
        <v>122</v>
      </c>
      <c r="O41" s="751"/>
      <c r="P41" s="2"/>
    </row>
    <row r="42" spans="1:16" s="243" customFormat="1" ht="15" customHeight="1">
      <c r="A42" s="2"/>
      <c r="B42" s="2162"/>
      <c r="C42" s="755" t="s">
        <v>666</v>
      </c>
      <c r="D42" s="752">
        <v>3955</v>
      </c>
      <c r="E42" s="752">
        <v>1</v>
      </c>
      <c r="F42" s="754">
        <v>1</v>
      </c>
      <c r="G42" s="752">
        <v>3956</v>
      </c>
      <c r="H42" s="524">
        <v>4.9799999999999997E-2</v>
      </c>
      <c r="I42" s="752">
        <v>112519</v>
      </c>
      <c r="J42" s="524">
        <v>0.67490000000000006</v>
      </c>
      <c r="K42" s="753"/>
      <c r="L42" s="752">
        <v>3949</v>
      </c>
      <c r="M42" s="183">
        <v>0.998</v>
      </c>
      <c r="N42" s="752">
        <v>133</v>
      </c>
      <c r="O42" s="751"/>
      <c r="P42" s="2"/>
    </row>
    <row r="43" spans="1:16" s="243" customFormat="1" ht="24.75" customHeight="1">
      <c r="A43" s="2"/>
      <c r="B43" s="2162"/>
      <c r="C43" s="755" t="s">
        <v>665</v>
      </c>
      <c r="D43" s="752">
        <v>1162</v>
      </c>
      <c r="E43" s="752">
        <v>4</v>
      </c>
      <c r="F43" s="754">
        <v>1.23</v>
      </c>
      <c r="G43" s="752">
        <v>1167</v>
      </c>
      <c r="H43" s="524">
        <v>0.28970000000000001</v>
      </c>
      <c r="I43" s="752">
        <v>33301</v>
      </c>
      <c r="J43" s="524">
        <v>0.65180000000000005</v>
      </c>
      <c r="K43" s="753"/>
      <c r="L43" s="752">
        <v>1790</v>
      </c>
      <c r="M43" s="183">
        <v>1.534</v>
      </c>
      <c r="N43" s="752">
        <v>220</v>
      </c>
      <c r="O43" s="751"/>
      <c r="P43" s="2"/>
    </row>
    <row r="44" spans="1:16" s="243" customFormat="1" ht="15" customHeight="1">
      <c r="A44" s="2"/>
      <c r="B44" s="2162"/>
      <c r="C44" s="750" t="s">
        <v>664</v>
      </c>
      <c r="D44" s="745">
        <v>227</v>
      </c>
      <c r="E44" s="745">
        <v>0</v>
      </c>
      <c r="F44" s="749">
        <v>0</v>
      </c>
      <c r="G44" s="745">
        <v>227</v>
      </c>
      <c r="H44" s="748">
        <v>1</v>
      </c>
      <c r="I44" s="745">
        <v>19710</v>
      </c>
      <c r="J44" s="748">
        <v>0.85580000000000001</v>
      </c>
      <c r="K44" s="747"/>
      <c r="L44" s="745">
        <v>1030</v>
      </c>
      <c r="M44" s="746">
        <v>4.5369999999999999</v>
      </c>
      <c r="N44" s="745">
        <v>146</v>
      </c>
      <c r="O44" s="744"/>
      <c r="P44" s="2"/>
    </row>
    <row r="45" spans="1:16" s="243" customFormat="1" ht="15" customHeight="1">
      <c r="A45" s="2"/>
      <c r="B45" s="2163"/>
      <c r="C45" s="766" t="s">
        <v>663</v>
      </c>
      <c r="D45" s="739">
        <v>34586</v>
      </c>
      <c r="E45" s="739">
        <v>4939</v>
      </c>
      <c r="F45" s="742">
        <v>0.95</v>
      </c>
      <c r="G45" s="739">
        <v>39278</v>
      </c>
      <c r="H45" s="741">
        <v>2.5600000000000001E-2</v>
      </c>
      <c r="I45" s="739">
        <v>1173216</v>
      </c>
      <c r="J45" s="741">
        <v>0.66110000000000002</v>
      </c>
      <c r="K45" s="740"/>
      <c r="L45" s="739">
        <v>23795</v>
      </c>
      <c r="M45" s="738">
        <v>0.60599999999999998</v>
      </c>
      <c r="N45" s="737">
        <v>660</v>
      </c>
      <c r="O45" s="736">
        <v>440</v>
      </c>
      <c r="P45" s="2"/>
    </row>
    <row r="46" spans="1:16" s="243" customFormat="1" ht="15.75" customHeight="1">
      <c r="A46" s="2"/>
      <c r="B46" s="735" t="s">
        <v>58</v>
      </c>
      <c r="C46" s="734"/>
      <c r="D46" s="730">
        <v>348684</v>
      </c>
      <c r="E46" s="730">
        <v>120346</v>
      </c>
      <c r="F46" s="733">
        <v>0.81</v>
      </c>
      <c r="G46" s="730">
        <v>387686</v>
      </c>
      <c r="H46" s="732">
        <v>8.3000000000000001E-3</v>
      </c>
      <c r="I46" s="730">
        <v>9253616</v>
      </c>
      <c r="J46" s="732">
        <v>0.35649999999999998</v>
      </c>
      <c r="K46" s="731"/>
      <c r="L46" s="730">
        <v>69013</v>
      </c>
      <c r="M46" s="729">
        <v>0.17799999999999999</v>
      </c>
      <c r="N46" s="728">
        <v>1601</v>
      </c>
      <c r="O46" s="727">
        <v>1235</v>
      </c>
      <c r="P46" s="2"/>
    </row>
    <row r="47" spans="1:16" s="243" customFormat="1" ht="15.75" customHeight="1">
      <c r="A47" s="2"/>
      <c r="B47" s="779"/>
      <c r="C47" s="779"/>
      <c r="D47" s="776"/>
      <c r="E47" s="776"/>
      <c r="F47" s="778"/>
      <c r="G47" s="776"/>
      <c r="H47" s="777"/>
      <c r="I47" s="776"/>
      <c r="J47" s="777"/>
      <c r="K47" s="777"/>
      <c r="L47" s="776"/>
      <c r="M47" s="775"/>
      <c r="N47" s="774"/>
      <c r="O47" s="773"/>
      <c r="P47" s="2"/>
    </row>
    <row r="48" spans="1:16" s="243" customFormat="1" ht="15" customHeight="1">
      <c r="A48" s="2"/>
      <c r="B48" s="2160" t="str">
        <f>LastQtr</f>
        <v>T2 2023 _x000D_
Bâle III révisé</v>
      </c>
      <c r="C48" s="2161"/>
      <c r="D48" s="771"/>
      <c r="E48" s="771"/>
      <c r="F48" s="771"/>
      <c r="G48" s="771"/>
      <c r="H48" s="772"/>
      <c r="I48" s="771"/>
      <c r="J48" s="772"/>
      <c r="K48" s="772"/>
      <c r="L48" s="771"/>
      <c r="M48" s="770"/>
      <c r="N48" s="769"/>
      <c r="O48" s="768"/>
      <c r="P48" s="2"/>
    </row>
    <row r="49" spans="1:16" s="243" customFormat="1" ht="15" customHeight="1">
      <c r="A49" s="2"/>
      <c r="B49" s="2162" t="s">
        <v>158</v>
      </c>
      <c r="C49" s="425"/>
      <c r="D49" s="425"/>
      <c r="E49" s="425"/>
      <c r="F49" s="757"/>
      <c r="G49" s="425"/>
      <c r="H49" s="758"/>
      <c r="I49" s="425"/>
      <c r="J49" s="758"/>
      <c r="K49" s="753"/>
      <c r="L49" s="425"/>
      <c r="M49" s="757"/>
      <c r="N49" s="756"/>
      <c r="O49" s="751"/>
      <c r="P49" s="2"/>
    </row>
    <row r="50" spans="1:16" s="243" customFormat="1" ht="15" customHeight="1">
      <c r="A50" s="2"/>
      <c r="B50" s="2162"/>
      <c r="C50" s="755" t="s">
        <v>672</v>
      </c>
      <c r="D50" s="752">
        <v>29646</v>
      </c>
      <c r="E50" s="752">
        <v>0</v>
      </c>
      <c r="F50" s="754">
        <v>0</v>
      </c>
      <c r="G50" s="752">
        <v>7627</v>
      </c>
      <c r="H50" s="524">
        <v>5.0000000000000001E-4</v>
      </c>
      <c r="I50" s="752">
        <v>185770</v>
      </c>
      <c r="J50" s="524">
        <v>0.28399999999999997</v>
      </c>
      <c r="K50" s="753"/>
      <c r="L50" s="752">
        <v>303</v>
      </c>
      <c r="M50" s="183">
        <v>0.04</v>
      </c>
      <c r="N50" s="752">
        <v>1</v>
      </c>
      <c r="O50" s="751"/>
      <c r="P50" s="767"/>
    </row>
    <row r="51" spans="1:16" s="243" customFormat="1" ht="15" customHeight="1">
      <c r="A51" s="2"/>
      <c r="B51" s="2162"/>
      <c r="C51" s="755" t="s">
        <v>671</v>
      </c>
      <c r="D51" s="752">
        <v>26165</v>
      </c>
      <c r="E51" s="752">
        <v>0</v>
      </c>
      <c r="F51" s="754">
        <v>0</v>
      </c>
      <c r="G51" s="752">
        <v>4365</v>
      </c>
      <c r="H51" s="524">
        <v>1.9E-3</v>
      </c>
      <c r="I51" s="752">
        <v>109471</v>
      </c>
      <c r="J51" s="524">
        <v>0.45219999999999999</v>
      </c>
      <c r="K51" s="753"/>
      <c r="L51" s="752">
        <v>750</v>
      </c>
      <c r="M51" s="183">
        <v>0.17199999999999999</v>
      </c>
      <c r="N51" s="752">
        <v>4</v>
      </c>
      <c r="O51" s="751"/>
      <c r="P51" s="767"/>
    </row>
    <row r="52" spans="1:16" s="243" customFormat="1" ht="15" customHeight="1">
      <c r="A52" s="2"/>
      <c r="B52" s="2162"/>
      <c r="C52" s="755" t="s">
        <v>670</v>
      </c>
      <c r="D52" s="752">
        <v>489</v>
      </c>
      <c r="E52" s="752">
        <v>0</v>
      </c>
      <c r="F52" s="754">
        <v>0</v>
      </c>
      <c r="G52" s="752">
        <v>0</v>
      </c>
      <c r="H52" s="524">
        <v>0</v>
      </c>
      <c r="I52" s="752">
        <v>2742</v>
      </c>
      <c r="J52" s="524">
        <v>0</v>
      </c>
      <c r="K52" s="753"/>
      <c r="L52" s="752">
        <v>0</v>
      </c>
      <c r="M52" s="183">
        <v>0</v>
      </c>
      <c r="N52" s="752">
        <v>0</v>
      </c>
      <c r="O52" s="751"/>
      <c r="P52" s="767"/>
    </row>
    <row r="53" spans="1:16" s="243" customFormat="1" ht="15" customHeight="1">
      <c r="A53" s="2"/>
      <c r="B53" s="2162"/>
      <c r="C53" s="755" t="s">
        <v>668</v>
      </c>
      <c r="D53" s="752">
        <v>13246</v>
      </c>
      <c r="E53" s="752">
        <v>0</v>
      </c>
      <c r="F53" s="754">
        <v>0</v>
      </c>
      <c r="G53" s="752">
        <v>43</v>
      </c>
      <c r="H53" s="524">
        <v>6.7999999999999996E-3</v>
      </c>
      <c r="I53" s="752">
        <v>49874</v>
      </c>
      <c r="J53" s="524">
        <v>0.12189999999999999</v>
      </c>
      <c r="K53" s="753"/>
      <c r="L53" s="752">
        <v>5</v>
      </c>
      <c r="M53" s="183">
        <v>0.11600000000000001</v>
      </c>
      <c r="N53" s="752">
        <v>0</v>
      </c>
      <c r="O53" s="751"/>
      <c r="P53" s="767"/>
    </row>
    <row r="54" spans="1:16" s="243" customFormat="1" ht="15" customHeight="1">
      <c r="A54" s="2"/>
      <c r="B54" s="2162"/>
      <c r="C54" s="755" t="s">
        <v>667</v>
      </c>
      <c r="D54" s="752">
        <v>2210</v>
      </c>
      <c r="E54" s="752">
        <v>0</v>
      </c>
      <c r="F54" s="754">
        <v>0</v>
      </c>
      <c r="G54" s="752">
        <v>0</v>
      </c>
      <c r="H54" s="524">
        <v>1.9699999999999999E-2</v>
      </c>
      <c r="I54" s="752">
        <v>8306</v>
      </c>
      <c r="J54" s="524">
        <v>0.1106</v>
      </c>
      <c r="K54" s="753"/>
      <c r="L54" s="752">
        <v>0</v>
      </c>
      <c r="M54" s="183">
        <v>0</v>
      </c>
      <c r="N54" s="752">
        <v>0</v>
      </c>
      <c r="O54" s="751"/>
      <c r="P54" s="767"/>
    </row>
    <row r="55" spans="1:16" s="243" customFormat="1" ht="14.85" customHeight="1">
      <c r="A55" s="2"/>
      <c r="B55" s="2162"/>
      <c r="C55" s="755" t="s">
        <v>666</v>
      </c>
      <c r="D55" s="752">
        <v>430</v>
      </c>
      <c r="E55" s="752">
        <v>0</v>
      </c>
      <c r="F55" s="754">
        <v>0</v>
      </c>
      <c r="G55" s="752">
        <v>0</v>
      </c>
      <c r="H55" s="524">
        <v>0</v>
      </c>
      <c r="I55" s="752">
        <v>1901</v>
      </c>
      <c r="J55" s="524">
        <v>0</v>
      </c>
      <c r="K55" s="753"/>
      <c r="L55" s="752">
        <v>0</v>
      </c>
      <c r="M55" s="183">
        <v>0</v>
      </c>
      <c r="N55" s="752">
        <v>0</v>
      </c>
      <c r="O55" s="751"/>
      <c r="P55" s="767"/>
    </row>
    <row r="56" spans="1:16" s="243" customFormat="1" ht="25.5" customHeight="1">
      <c r="A56" s="2"/>
      <c r="B56" s="2162"/>
      <c r="C56" s="755" t="s">
        <v>665</v>
      </c>
      <c r="D56" s="752">
        <v>517</v>
      </c>
      <c r="E56" s="752">
        <v>0</v>
      </c>
      <c r="F56" s="754">
        <v>0</v>
      </c>
      <c r="G56" s="752">
        <v>0</v>
      </c>
      <c r="H56" s="524">
        <v>0</v>
      </c>
      <c r="I56" s="752">
        <v>2293</v>
      </c>
      <c r="J56" s="524">
        <v>0</v>
      </c>
      <c r="K56" s="753"/>
      <c r="L56" s="752">
        <v>0</v>
      </c>
      <c r="M56" s="183">
        <v>0</v>
      </c>
      <c r="N56" s="752">
        <v>0</v>
      </c>
      <c r="O56" s="751"/>
      <c r="P56" s="2"/>
    </row>
    <row r="57" spans="1:16" s="243" customFormat="1" ht="15.6" customHeight="1">
      <c r="A57" s="2"/>
      <c r="B57" s="2162"/>
      <c r="C57" s="750" t="s">
        <v>664</v>
      </c>
      <c r="D57" s="745">
        <v>209</v>
      </c>
      <c r="E57" s="745">
        <v>0</v>
      </c>
      <c r="F57" s="749">
        <v>0</v>
      </c>
      <c r="G57" s="745">
        <v>0</v>
      </c>
      <c r="H57" s="748">
        <v>1</v>
      </c>
      <c r="I57" s="745">
        <v>1106</v>
      </c>
      <c r="J57" s="748">
        <v>0.98550000000000004</v>
      </c>
      <c r="K57" s="747"/>
      <c r="L57" s="745">
        <v>0</v>
      </c>
      <c r="M57" s="746">
        <v>0</v>
      </c>
      <c r="N57" s="745">
        <v>0</v>
      </c>
      <c r="O57" s="744"/>
      <c r="P57" s="2"/>
    </row>
    <row r="58" spans="1:16" s="243" customFormat="1" ht="15" customHeight="1">
      <c r="A58" s="2"/>
      <c r="B58" s="2162"/>
      <c r="C58" s="766" t="s">
        <v>663</v>
      </c>
      <c r="D58" s="762">
        <v>72912</v>
      </c>
      <c r="E58" s="762">
        <v>0</v>
      </c>
      <c r="F58" s="765">
        <v>0</v>
      </c>
      <c r="G58" s="762">
        <v>12035</v>
      </c>
      <c r="H58" s="764">
        <v>1E-3</v>
      </c>
      <c r="I58" s="762">
        <v>361463</v>
      </c>
      <c r="J58" s="764">
        <v>0.34439999999999998</v>
      </c>
      <c r="K58" s="763"/>
      <c r="L58" s="762">
        <v>1058</v>
      </c>
      <c r="M58" s="761">
        <v>8.7999999999999995E-2</v>
      </c>
      <c r="N58" s="760">
        <v>5</v>
      </c>
      <c r="O58" s="759">
        <v>17</v>
      </c>
      <c r="P58" s="2"/>
    </row>
    <row r="59" spans="1:16" s="243" customFormat="1" ht="15" customHeight="1">
      <c r="A59" s="2"/>
      <c r="B59" s="2162" t="s">
        <v>661</v>
      </c>
      <c r="C59" s="425"/>
      <c r="D59" s="425"/>
      <c r="E59" s="425"/>
      <c r="F59" s="757"/>
      <c r="G59" s="425"/>
      <c r="H59" s="758"/>
      <c r="I59" s="425"/>
      <c r="J59" s="758"/>
      <c r="K59" s="753"/>
      <c r="L59" s="425"/>
      <c r="M59" s="757"/>
      <c r="N59" s="756"/>
      <c r="O59" s="751"/>
      <c r="P59" s="2"/>
    </row>
    <row r="60" spans="1:16" s="243" customFormat="1" ht="15" customHeight="1">
      <c r="A60" s="2"/>
      <c r="B60" s="2162"/>
      <c r="C60" s="755" t="s">
        <v>672</v>
      </c>
      <c r="D60" s="752">
        <v>72274</v>
      </c>
      <c r="E60" s="752">
        <v>52136</v>
      </c>
      <c r="F60" s="754">
        <v>0.8</v>
      </c>
      <c r="G60" s="752">
        <v>114073</v>
      </c>
      <c r="H60" s="524">
        <v>5.0000000000000001E-4</v>
      </c>
      <c r="I60" s="752">
        <v>711103</v>
      </c>
      <c r="J60" s="524">
        <v>0.1862</v>
      </c>
      <c r="K60" s="753"/>
      <c r="L60" s="752">
        <v>3113</v>
      </c>
      <c r="M60" s="183">
        <v>2.7E-2</v>
      </c>
      <c r="N60" s="752">
        <v>11</v>
      </c>
      <c r="O60" s="751"/>
      <c r="P60" s="2"/>
    </row>
    <row r="61" spans="1:16" s="243" customFormat="1" ht="15" customHeight="1">
      <c r="A61" s="2"/>
      <c r="B61" s="2162"/>
      <c r="C61" s="755" t="s">
        <v>671</v>
      </c>
      <c r="D61" s="752">
        <v>94713</v>
      </c>
      <c r="E61" s="752">
        <v>10103</v>
      </c>
      <c r="F61" s="754">
        <v>0.76</v>
      </c>
      <c r="G61" s="752">
        <v>102358</v>
      </c>
      <c r="H61" s="524">
        <v>1.8E-3</v>
      </c>
      <c r="I61" s="752">
        <v>425824</v>
      </c>
      <c r="J61" s="524">
        <v>0.21679999999999999</v>
      </c>
      <c r="K61" s="753"/>
      <c r="L61" s="752">
        <v>8211</v>
      </c>
      <c r="M61" s="183">
        <v>0.08</v>
      </c>
      <c r="N61" s="752">
        <v>39</v>
      </c>
      <c r="O61" s="751"/>
      <c r="P61" s="2"/>
    </row>
    <row r="62" spans="1:16" s="243" customFormat="1" ht="15" customHeight="1">
      <c r="A62" s="2"/>
      <c r="B62" s="2162"/>
      <c r="C62" s="755" t="s">
        <v>670</v>
      </c>
      <c r="D62" s="752">
        <v>947</v>
      </c>
      <c r="E62" s="752">
        <v>0</v>
      </c>
      <c r="F62" s="754">
        <v>0</v>
      </c>
      <c r="G62" s="752">
        <v>947</v>
      </c>
      <c r="H62" s="524">
        <v>4.4000000000000003E-3</v>
      </c>
      <c r="I62" s="752">
        <v>2835</v>
      </c>
      <c r="J62" s="524">
        <v>0.53820000000000001</v>
      </c>
      <c r="K62" s="753"/>
      <c r="L62" s="752">
        <v>399</v>
      </c>
      <c r="M62" s="183">
        <v>0.42099999999999999</v>
      </c>
      <c r="N62" s="752">
        <v>2</v>
      </c>
      <c r="O62" s="751"/>
      <c r="P62" s="2"/>
    </row>
    <row r="63" spans="1:16" s="243" customFormat="1" ht="15" customHeight="1">
      <c r="A63" s="2"/>
      <c r="B63" s="2162"/>
      <c r="C63" s="755" t="s">
        <v>668</v>
      </c>
      <c r="D63" s="752">
        <v>49911</v>
      </c>
      <c r="E63" s="752">
        <v>513</v>
      </c>
      <c r="F63" s="754">
        <v>1.07</v>
      </c>
      <c r="G63" s="752">
        <v>50459</v>
      </c>
      <c r="H63" s="524">
        <v>6.7999999999999996E-3</v>
      </c>
      <c r="I63" s="752">
        <v>163159</v>
      </c>
      <c r="J63" s="524">
        <v>0.22819999999999999</v>
      </c>
      <c r="K63" s="753"/>
      <c r="L63" s="752">
        <v>11317</v>
      </c>
      <c r="M63" s="183">
        <v>0.224</v>
      </c>
      <c r="N63" s="752">
        <v>79</v>
      </c>
      <c r="O63" s="751"/>
      <c r="P63" s="2"/>
    </row>
    <row r="64" spans="1:16" s="243" customFormat="1" ht="15" customHeight="1">
      <c r="A64" s="2"/>
      <c r="B64" s="2162"/>
      <c r="C64" s="755" t="s">
        <v>667</v>
      </c>
      <c r="D64" s="752">
        <v>9709</v>
      </c>
      <c r="E64" s="752">
        <v>0</v>
      </c>
      <c r="F64" s="754">
        <v>0</v>
      </c>
      <c r="G64" s="752">
        <v>9709</v>
      </c>
      <c r="H64" s="524">
        <v>1.9599999999999999E-2</v>
      </c>
      <c r="I64" s="752">
        <v>25184</v>
      </c>
      <c r="J64" s="524">
        <v>0.22170000000000001</v>
      </c>
      <c r="K64" s="753"/>
      <c r="L64" s="752">
        <v>4232</v>
      </c>
      <c r="M64" s="183">
        <v>0.436</v>
      </c>
      <c r="N64" s="752">
        <v>42</v>
      </c>
      <c r="O64" s="751"/>
      <c r="P64" s="2"/>
    </row>
    <row r="65" spans="1:16" s="243" customFormat="1" ht="15" customHeight="1">
      <c r="A65" s="2"/>
      <c r="B65" s="2162"/>
      <c r="C65" s="755" t="s">
        <v>666</v>
      </c>
      <c r="D65" s="752">
        <v>1419</v>
      </c>
      <c r="E65" s="752">
        <v>40</v>
      </c>
      <c r="F65" s="754">
        <v>1.3</v>
      </c>
      <c r="G65" s="752">
        <v>1470</v>
      </c>
      <c r="H65" s="524">
        <v>4.9500000000000002E-2</v>
      </c>
      <c r="I65" s="752">
        <v>9969</v>
      </c>
      <c r="J65" s="524">
        <v>0.2646</v>
      </c>
      <c r="K65" s="753"/>
      <c r="L65" s="752">
        <v>1242</v>
      </c>
      <c r="M65" s="183">
        <v>0.84499999999999997</v>
      </c>
      <c r="N65" s="752">
        <v>18</v>
      </c>
      <c r="O65" s="751"/>
      <c r="P65" s="2"/>
    </row>
    <row r="66" spans="1:16" s="243" customFormat="1" ht="23.25" customHeight="1">
      <c r="A66" s="2"/>
      <c r="B66" s="2162"/>
      <c r="C66" s="755" t="s">
        <v>665</v>
      </c>
      <c r="D66" s="752">
        <v>1010</v>
      </c>
      <c r="E66" s="752">
        <v>3</v>
      </c>
      <c r="F66" s="754">
        <v>3.52</v>
      </c>
      <c r="G66" s="752">
        <v>1019</v>
      </c>
      <c r="H66" s="524">
        <v>0.23769999999999999</v>
      </c>
      <c r="I66" s="752">
        <v>4484</v>
      </c>
      <c r="J66" s="524">
        <v>0.2082</v>
      </c>
      <c r="K66" s="753"/>
      <c r="L66" s="752">
        <v>1105</v>
      </c>
      <c r="M66" s="183">
        <v>1.0840000000000001</v>
      </c>
      <c r="N66" s="752">
        <v>50</v>
      </c>
      <c r="O66" s="751"/>
      <c r="P66" s="2"/>
    </row>
    <row r="67" spans="1:16" s="243" customFormat="1" ht="15" customHeight="1">
      <c r="A67" s="2"/>
      <c r="B67" s="2162"/>
      <c r="C67" s="750" t="s">
        <v>664</v>
      </c>
      <c r="D67" s="745">
        <v>278</v>
      </c>
      <c r="E67" s="745">
        <v>0</v>
      </c>
      <c r="F67" s="749">
        <v>0</v>
      </c>
      <c r="G67" s="745">
        <v>278</v>
      </c>
      <c r="H67" s="748">
        <v>1</v>
      </c>
      <c r="I67" s="745">
        <v>28861</v>
      </c>
      <c r="J67" s="748">
        <v>0.45639999999999997</v>
      </c>
      <c r="K67" s="747"/>
      <c r="L67" s="745">
        <v>902</v>
      </c>
      <c r="M67" s="746">
        <v>3.2450000000000001</v>
      </c>
      <c r="N67" s="745">
        <v>59</v>
      </c>
      <c r="O67" s="744"/>
      <c r="P67" s="2"/>
    </row>
    <row r="68" spans="1:16" s="243" customFormat="1" ht="15" customHeight="1">
      <c r="A68" s="2"/>
      <c r="B68" s="2162"/>
      <c r="C68" s="766" t="s">
        <v>663</v>
      </c>
      <c r="D68" s="762">
        <v>230261</v>
      </c>
      <c r="E68" s="762">
        <v>62795</v>
      </c>
      <c r="F68" s="765">
        <v>0.8</v>
      </c>
      <c r="G68" s="762">
        <v>280313</v>
      </c>
      <c r="H68" s="764">
        <v>4.8999999999999998E-3</v>
      </c>
      <c r="I68" s="762">
        <v>1371419</v>
      </c>
      <c r="J68" s="764">
        <v>0.20810000000000001</v>
      </c>
      <c r="K68" s="763"/>
      <c r="L68" s="762">
        <v>30521</v>
      </c>
      <c r="M68" s="761">
        <v>0.109</v>
      </c>
      <c r="N68" s="760">
        <v>300</v>
      </c>
      <c r="O68" s="759">
        <v>158</v>
      </c>
      <c r="P68" s="2"/>
    </row>
    <row r="69" spans="1:16" s="243" customFormat="1" ht="14.85" customHeight="1">
      <c r="A69" s="2"/>
      <c r="B69" s="2162" t="s">
        <v>657</v>
      </c>
      <c r="C69" s="425"/>
      <c r="D69" s="425"/>
      <c r="E69" s="425"/>
      <c r="F69" s="757"/>
      <c r="G69" s="425"/>
      <c r="H69" s="758"/>
      <c r="I69" s="425"/>
      <c r="J69" s="758"/>
      <c r="K69" s="753"/>
      <c r="L69" s="425"/>
      <c r="M69" s="757"/>
      <c r="N69" s="756"/>
      <c r="O69" s="751"/>
      <c r="P69" s="2"/>
    </row>
    <row r="70" spans="1:16" s="243" customFormat="1" ht="14.85" customHeight="1">
      <c r="A70" s="2"/>
      <c r="B70" s="2162"/>
      <c r="C70" s="755" t="s">
        <v>672</v>
      </c>
      <c r="D70" s="752">
        <v>2090</v>
      </c>
      <c r="E70" s="752">
        <v>42733</v>
      </c>
      <c r="F70" s="754">
        <v>0.78</v>
      </c>
      <c r="G70" s="752">
        <v>35429</v>
      </c>
      <c r="H70" s="524">
        <v>8.0000000000000004E-4</v>
      </c>
      <c r="I70" s="752">
        <v>3487573</v>
      </c>
      <c r="J70" s="524">
        <v>0.88009999999999999</v>
      </c>
      <c r="K70" s="753"/>
      <c r="L70" s="752">
        <v>1537</v>
      </c>
      <c r="M70" s="183">
        <v>4.2999999999999997E-2</v>
      </c>
      <c r="N70" s="752">
        <v>25</v>
      </c>
      <c r="O70" s="751"/>
      <c r="P70" s="2"/>
    </row>
    <row r="71" spans="1:16" s="243" customFormat="1" ht="15" customHeight="1">
      <c r="A71" s="2"/>
      <c r="B71" s="2162"/>
      <c r="C71" s="755" t="s">
        <v>671</v>
      </c>
      <c r="D71" s="752">
        <v>0</v>
      </c>
      <c r="E71" s="752">
        <v>0</v>
      </c>
      <c r="F71" s="754">
        <v>0</v>
      </c>
      <c r="G71" s="752">
        <v>0</v>
      </c>
      <c r="H71" s="524">
        <v>0</v>
      </c>
      <c r="I71" s="752">
        <v>0</v>
      </c>
      <c r="J71" s="524">
        <v>0</v>
      </c>
      <c r="K71" s="753"/>
      <c r="L71" s="752">
        <v>0</v>
      </c>
      <c r="M71" s="183">
        <v>0</v>
      </c>
      <c r="N71" s="752">
        <v>0</v>
      </c>
      <c r="O71" s="751"/>
      <c r="P71" s="2"/>
    </row>
    <row r="72" spans="1:16" s="243" customFormat="1" ht="15" customHeight="1">
      <c r="A72" s="2"/>
      <c r="B72" s="2162"/>
      <c r="C72" s="755" t="s">
        <v>670</v>
      </c>
      <c r="D72" s="752">
        <v>3426</v>
      </c>
      <c r="E72" s="752">
        <v>5041</v>
      </c>
      <c r="F72" s="754">
        <v>0.76</v>
      </c>
      <c r="G72" s="752">
        <v>7280</v>
      </c>
      <c r="H72" s="524">
        <v>3.3999999999999998E-3</v>
      </c>
      <c r="I72" s="752">
        <v>357396</v>
      </c>
      <c r="J72" s="524">
        <v>0.87709999999999999</v>
      </c>
      <c r="K72" s="753"/>
      <c r="L72" s="752">
        <v>1049</v>
      </c>
      <c r="M72" s="183">
        <v>0.14399999999999999</v>
      </c>
      <c r="N72" s="752">
        <v>22</v>
      </c>
      <c r="O72" s="751"/>
      <c r="P72" s="2"/>
    </row>
    <row r="73" spans="1:16" s="243" customFormat="1" ht="15" customHeight="1">
      <c r="A73" s="2"/>
      <c r="B73" s="2162"/>
      <c r="C73" s="755" t="s">
        <v>668</v>
      </c>
      <c r="D73" s="752">
        <v>1047</v>
      </c>
      <c r="E73" s="752">
        <v>3045</v>
      </c>
      <c r="F73" s="754">
        <v>0.91</v>
      </c>
      <c r="G73" s="752">
        <v>3823</v>
      </c>
      <c r="H73" s="524">
        <v>6.7000000000000002E-3</v>
      </c>
      <c r="I73" s="752">
        <v>556299</v>
      </c>
      <c r="J73" s="524">
        <v>0.90549999999999997</v>
      </c>
      <c r="K73" s="753"/>
      <c r="L73" s="752">
        <v>982</v>
      </c>
      <c r="M73" s="183">
        <v>0.25700000000000001</v>
      </c>
      <c r="N73" s="752">
        <v>23</v>
      </c>
      <c r="O73" s="751"/>
      <c r="P73" s="2"/>
    </row>
    <row r="74" spans="1:16" s="243" customFormat="1" ht="15" customHeight="1">
      <c r="A74" s="2"/>
      <c r="B74" s="2162"/>
      <c r="C74" s="755" t="s">
        <v>667</v>
      </c>
      <c r="D74" s="752">
        <v>5736</v>
      </c>
      <c r="E74" s="752">
        <v>1948</v>
      </c>
      <c r="F74" s="754">
        <v>0.87</v>
      </c>
      <c r="G74" s="752">
        <v>7426</v>
      </c>
      <c r="H74" s="524">
        <v>1.7500000000000002E-2</v>
      </c>
      <c r="I74" s="752">
        <v>657757</v>
      </c>
      <c r="J74" s="524">
        <v>0.92820000000000003</v>
      </c>
      <c r="K74" s="753"/>
      <c r="L74" s="752">
        <v>3988</v>
      </c>
      <c r="M74" s="183">
        <v>0.53700000000000003</v>
      </c>
      <c r="N74" s="752">
        <v>121</v>
      </c>
      <c r="O74" s="751"/>
      <c r="P74" s="2"/>
    </row>
    <row r="75" spans="1:16" s="243" customFormat="1" ht="15" customHeight="1">
      <c r="A75" s="2"/>
      <c r="B75" s="2162"/>
      <c r="C75" s="755" t="s">
        <v>666</v>
      </c>
      <c r="D75" s="752">
        <v>1812</v>
      </c>
      <c r="E75" s="752">
        <v>166</v>
      </c>
      <c r="F75" s="754">
        <v>1.04</v>
      </c>
      <c r="G75" s="752">
        <v>1984</v>
      </c>
      <c r="H75" s="524">
        <v>4.9399999999999999E-2</v>
      </c>
      <c r="I75" s="752">
        <v>255456</v>
      </c>
      <c r="J75" s="524">
        <v>0.94279999999999997</v>
      </c>
      <c r="K75" s="753"/>
      <c r="L75" s="752">
        <v>2257</v>
      </c>
      <c r="M75" s="183">
        <v>1.1379999999999999</v>
      </c>
      <c r="N75" s="752">
        <v>93</v>
      </c>
      <c r="O75" s="751"/>
      <c r="P75" s="2"/>
    </row>
    <row r="76" spans="1:16" s="243" customFormat="1" ht="26.25" customHeight="1">
      <c r="A76" s="2"/>
      <c r="B76" s="2162"/>
      <c r="C76" s="755" t="s">
        <v>665</v>
      </c>
      <c r="D76" s="752">
        <v>1395</v>
      </c>
      <c r="E76" s="752">
        <v>45</v>
      </c>
      <c r="F76" s="754">
        <v>1.23</v>
      </c>
      <c r="G76" s="752">
        <v>1450</v>
      </c>
      <c r="H76" s="524">
        <v>0.19020000000000001</v>
      </c>
      <c r="I76" s="752">
        <v>159457</v>
      </c>
      <c r="J76" s="524">
        <v>0.92730000000000001</v>
      </c>
      <c r="K76" s="753"/>
      <c r="L76" s="752">
        <v>2794</v>
      </c>
      <c r="M76" s="183">
        <v>1.927</v>
      </c>
      <c r="N76" s="752">
        <v>255</v>
      </c>
      <c r="O76" s="751"/>
      <c r="P76" s="2"/>
    </row>
    <row r="77" spans="1:16" s="243" customFormat="1" ht="15" customHeight="1">
      <c r="A77" s="2"/>
      <c r="B77" s="2162"/>
      <c r="C77" s="750" t="s">
        <v>664</v>
      </c>
      <c r="D77" s="745">
        <v>86</v>
      </c>
      <c r="E77" s="745">
        <v>0</v>
      </c>
      <c r="F77" s="749">
        <v>0</v>
      </c>
      <c r="G77" s="745">
        <v>86</v>
      </c>
      <c r="H77" s="748">
        <v>1</v>
      </c>
      <c r="I77" s="745">
        <v>794241</v>
      </c>
      <c r="J77" s="748">
        <v>0.89759999999999995</v>
      </c>
      <c r="K77" s="747"/>
      <c r="L77" s="745">
        <v>592</v>
      </c>
      <c r="M77" s="746">
        <v>6.8840000000000003</v>
      </c>
      <c r="N77" s="745">
        <v>30</v>
      </c>
      <c r="O77" s="744"/>
      <c r="P77" s="2"/>
    </row>
    <row r="78" spans="1:16" s="243" customFormat="1" ht="15" customHeight="1">
      <c r="A78" s="2"/>
      <c r="B78" s="2162"/>
      <c r="C78" s="766" t="s">
        <v>663</v>
      </c>
      <c r="D78" s="762">
        <v>15592</v>
      </c>
      <c r="E78" s="762">
        <v>52978</v>
      </c>
      <c r="F78" s="765">
        <v>0.79</v>
      </c>
      <c r="G78" s="762">
        <v>57478</v>
      </c>
      <c r="H78" s="764">
        <v>1.1599999999999999E-2</v>
      </c>
      <c r="I78" s="762">
        <v>6268179</v>
      </c>
      <c r="J78" s="764">
        <v>0.89100000000000001</v>
      </c>
      <c r="K78" s="763"/>
      <c r="L78" s="762">
        <v>13199</v>
      </c>
      <c r="M78" s="761">
        <v>0.23</v>
      </c>
      <c r="N78" s="760">
        <v>569</v>
      </c>
      <c r="O78" s="759">
        <v>643</v>
      </c>
      <c r="P78" s="2"/>
    </row>
    <row r="79" spans="1:16" s="243" customFormat="1" ht="15" customHeight="1">
      <c r="A79" s="2"/>
      <c r="B79" s="2162" t="s">
        <v>656</v>
      </c>
      <c r="C79" s="425"/>
      <c r="D79" s="425"/>
      <c r="E79" s="425"/>
      <c r="F79" s="757"/>
      <c r="G79" s="425"/>
      <c r="H79" s="758"/>
      <c r="I79" s="425"/>
      <c r="J79" s="758"/>
      <c r="K79" s="753"/>
      <c r="L79" s="425"/>
      <c r="M79" s="757"/>
      <c r="N79" s="756"/>
      <c r="O79" s="751"/>
      <c r="P79" s="2"/>
    </row>
    <row r="80" spans="1:16" s="243" customFormat="1" ht="15" customHeight="1">
      <c r="A80" s="2"/>
      <c r="B80" s="2162"/>
      <c r="C80" s="755" t="s">
        <v>672</v>
      </c>
      <c r="D80" s="752">
        <v>5405</v>
      </c>
      <c r="E80" s="752">
        <v>1134</v>
      </c>
      <c r="F80" s="754">
        <v>0.73</v>
      </c>
      <c r="G80" s="752">
        <v>6230</v>
      </c>
      <c r="H80" s="524">
        <v>8.9999999999999998E-4</v>
      </c>
      <c r="I80" s="752">
        <v>279245</v>
      </c>
      <c r="J80" s="524">
        <v>0.65129999999999999</v>
      </c>
      <c r="K80" s="753"/>
      <c r="L80" s="752">
        <v>921</v>
      </c>
      <c r="M80" s="183">
        <v>0.14799999999999999</v>
      </c>
      <c r="N80" s="752">
        <v>4</v>
      </c>
      <c r="O80" s="751"/>
      <c r="P80" s="2"/>
    </row>
    <row r="81" spans="1:16" s="243" customFormat="1" ht="15" customHeight="1">
      <c r="A81" s="2"/>
      <c r="B81" s="2162"/>
      <c r="C81" s="755" t="s">
        <v>671</v>
      </c>
      <c r="D81" s="752">
        <v>0</v>
      </c>
      <c r="E81" s="752">
        <v>0</v>
      </c>
      <c r="F81" s="754">
        <v>0</v>
      </c>
      <c r="G81" s="752">
        <v>0</v>
      </c>
      <c r="H81" s="524">
        <v>0</v>
      </c>
      <c r="I81" s="752">
        <v>0</v>
      </c>
      <c r="J81" s="524">
        <v>0</v>
      </c>
      <c r="K81" s="753"/>
      <c r="L81" s="752">
        <v>0</v>
      </c>
      <c r="M81" s="183">
        <v>0</v>
      </c>
      <c r="N81" s="752">
        <v>0</v>
      </c>
      <c r="O81" s="751"/>
      <c r="P81" s="2"/>
    </row>
    <row r="82" spans="1:16" s="243" customFormat="1" ht="15" customHeight="1">
      <c r="A82" s="2"/>
      <c r="B82" s="2162"/>
      <c r="C82" s="755" t="s">
        <v>670</v>
      </c>
      <c r="D82" s="752">
        <v>7313</v>
      </c>
      <c r="E82" s="752">
        <v>283</v>
      </c>
      <c r="F82" s="754">
        <v>0.75</v>
      </c>
      <c r="G82" s="752">
        <v>7524</v>
      </c>
      <c r="H82" s="524">
        <v>3.2000000000000002E-3</v>
      </c>
      <c r="I82" s="752">
        <v>280152</v>
      </c>
      <c r="J82" s="524">
        <v>0.65080000000000005</v>
      </c>
      <c r="K82" s="753"/>
      <c r="L82" s="752">
        <v>2701</v>
      </c>
      <c r="M82" s="183">
        <v>0.35899999999999999</v>
      </c>
      <c r="N82" s="752">
        <v>16</v>
      </c>
      <c r="O82" s="751"/>
      <c r="P82" s="2"/>
    </row>
    <row r="83" spans="1:16" s="243" customFormat="1" ht="15" customHeight="1">
      <c r="A83" s="2"/>
      <c r="B83" s="2162"/>
      <c r="C83" s="755" t="s">
        <v>668</v>
      </c>
      <c r="D83" s="752">
        <v>1347</v>
      </c>
      <c r="E83" s="752">
        <v>3082</v>
      </c>
      <c r="F83" s="754">
        <v>1.06</v>
      </c>
      <c r="G83" s="752">
        <v>4614</v>
      </c>
      <c r="H83" s="524">
        <v>6.1999999999999998E-3</v>
      </c>
      <c r="I83" s="752">
        <v>13973</v>
      </c>
      <c r="J83" s="524">
        <v>0.66439999999999999</v>
      </c>
      <c r="K83" s="753"/>
      <c r="L83" s="752">
        <v>2475</v>
      </c>
      <c r="M83" s="183">
        <v>0.53600000000000003</v>
      </c>
      <c r="N83" s="752">
        <v>19</v>
      </c>
      <c r="O83" s="751"/>
      <c r="P83" s="2"/>
    </row>
    <row r="84" spans="1:16" s="243" customFormat="1" ht="15" customHeight="1">
      <c r="A84" s="2"/>
      <c r="B84" s="2162"/>
      <c r="C84" s="755" t="s">
        <v>667</v>
      </c>
      <c r="D84" s="752">
        <v>15109</v>
      </c>
      <c r="E84" s="752">
        <v>48</v>
      </c>
      <c r="F84" s="754">
        <v>0.84</v>
      </c>
      <c r="G84" s="752">
        <v>15149</v>
      </c>
      <c r="H84" s="524">
        <v>1.2E-2</v>
      </c>
      <c r="I84" s="752">
        <v>450241</v>
      </c>
      <c r="J84" s="524">
        <v>0.66110000000000002</v>
      </c>
      <c r="K84" s="753"/>
      <c r="L84" s="752">
        <v>10725</v>
      </c>
      <c r="M84" s="183">
        <v>0.70799999999999996</v>
      </c>
      <c r="N84" s="752">
        <v>121</v>
      </c>
      <c r="O84" s="751"/>
      <c r="P84" s="2"/>
    </row>
    <row r="85" spans="1:16" s="243" customFormat="1" ht="15" customHeight="1">
      <c r="A85" s="2"/>
      <c r="B85" s="2162"/>
      <c r="C85" s="755" t="s">
        <v>666</v>
      </c>
      <c r="D85" s="752">
        <v>3651</v>
      </c>
      <c r="E85" s="752">
        <v>1</v>
      </c>
      <c r="F85" s="754">
        <v>0.99</v>
      </c>
      <c r="G85" s="752">
        <v>3652</v>
      </c>
      <c r="H85" s="524">
        <v>4.9299999999999997E-2</v>
      </c>
      <c r="I85" s="752">
        <v>106429</v>
      </c>
      <c r="J85" s="524">
        <v>0.67430000000000001</v>
      </c>
      <c r="K85" s="753"/>
      <c r="L85" s="752">
        <v>3636</v>
      </c>
      <c r="M85" s="183">
        <v>0.996</v>
      </c>
      <c r="N85" s="752">
        <v>121</v>
      </c>
      <c r="O85" s="751"/>
      <c r="P85" s="2"/>
    </row>
    <row r="86" spans="1:16" s="243" customFormat="1" ht="23.25" customHeight="1">
      <c r="A86" s="2"/>
      <c r="B86" s="2162"/>
      <c r="C86" s="755" t="s">
        <v>665</v>
      </c>
      <c r="D86" s="752">
        <v>1007</v>
      </c>
      <c r="E86" s="752">
        <v>1</v>
      </c>
      <c r="F86" s="754">
        <v>2.34</v>
      </c>
      <c r="G86" s="752">
        <v>1008</v>
      </c>
      <c r="H86" s="524">
        <v>0.28789999999999999</v>
      </c>
      <c r="I86" s="752">
        <v>30624</v>
      </c>
      <c r="J86" s="524">
        <v>0.65069999999999995</v>
      </c>
      <c r="K86" s="753"/>
      <c r="L86" s="752">
        <v>1548</v>
      </c>
      <c r="M86" s="183">
        <v>1.536</v>
      </c>
      <c r="N86" s="752">
        <v>187</v>
      </c>
      <c r="O86" s="751"/>
      <c r="P86" s="2"/>
    </row>
    <row r="87" spans="1:16" s="243" customFormat="1" ht="15" customHeight="1">
      <c r="A87" s="2"/>
      <c r="B87" s="2162"/>
      <c r="C87" s="750" t="s">
        <v>664</v>
      </c>
      <c r="D87" s="745">
        <v>205</v>
      </c>
      <c r="E87" s="745">
        <v>0</v>
      </c>
      <c r="F87" s="749">
        <v>0</v>
      </c>
      <c r="G87" s="745">
        <v>205</v>
      </c>
      <c r="H87" s="748">
        <v>1</v>
      </c>
      <c r="I87" s="745">
        <v>15970</v>
      </c>
      <c r="J87" s="748">
        <v>0.84940000000000004</v>
      </c>
      <c r="K87" s="747"/>
      <c r="L87" s="745">
        <v>907</v>
      </c>
      <c r="M87" s="746">
        <v>4.4240000000000004</v>
      </c>
      <c r="N87" s="745">
        <v>135</v>
      </c>
      <c r="O87" s="744"/>
      <c r="P87" s="2"/>
    </row>
    <row r="88" spans="1:16" s="243" customFormat="1" ht="15" customHeight="1">
      <c r="A88" s="2"/>
      <c r="B88" s="2163"/>
      <c r="C88" s="743" t="s">
        <v>663</v>
      </c>
      <c r="D88" s="739">
        <v>34037</v>
      </c>
      <c r="E88" s="739">
        <v>4549</v>
      </c>
      <c r="F88" s="742">
        <v>0.96</v>
      </c>
      <c r="G88" s="739">
        <v>38382</v>
      </c>
      <c r="H88" s="741">
        <v>2.3800000000000002E-2</v>
      </c>
      <c r="I88" s="739">
        <v>1176634</v>
      </c>
      <c r="J88" s="741">
        <v>0.65990000000000004</v>
      </c>
      <c r="K88" s="740"/>
      <c r="L88" s="739">
        <v>22913</v>
      </c>
      <c r="M88" s="738">
        <v>0.59699999999999998</v>
      </c>
      <c r="N88" s="737">
        <v>603</v>
      </c>
      <c r="O88" s="736">
        <v>425</v>
      </c>
      <c r="P88" s="2"/>
    </row>
    <row r="89" spans="1:16" s="243" customFormat="1" ht="15.75" customHeight="1">
      <c r="A89" s="2"/>
      <c r="B89" s="735" t="s">
        <v>58</v>
      </c>
      <c r="C89" s="734"/>
      <c r="D89" s="730">
        <v>352802</v>
      </c>
      <c r="E89" s="730">
        <v>120322</v>
      </c>
      <c r="F89" s="733">
        <v>0.8</v>
      </c>
      <c r="G89" s="730">
        <v>388208</v>
      </c>
      <c r="H89" s="732">
        <v>7.6E-3</v>
      </c>
      <c r="I89" s="730">
        <v>9177695</v>
      </c>
      <c r="J89" s="732">
        <v>0.35809999999999997</v>
      </c>
      <c r="K89" s="731"/>
      <c r="L89" s="730">
        <v>67691</v>
      </c>
      <c r="M89" s="729">
        <v>0.17399999999999999</v>
      </c>
      <c r="N89" s="728">
        <v>1477</v>
      </c>
      <c r="O89" s="727">
        <v>1243</v>
      </c>
      <c r="P89" s="2"/>
    </row>
    <row r="90" spans="1:16" s="243" customFormat="1" ht="15.75" customHeight="1">
      <c r="A90" s="2"/>
      <c r="B90" s="779"/>
      <c r="C90" s="779"/>
      <c r="D90" s="776"/>
      <c r="E90" s="776"/>
      <c r="F90" s="778"/>
      <c r="G90" s="776"/>
      <c r="H90" s="777"/>
      <c r="I90" s="776"/>
      <c r="J90" s="777"/>
      <c r="K90" s="777"/>
      <c r="L90" s="776"/>
      <c r="M90" s="775"/>
      <c r="N90" s="774"/>
      <c r="O90" s="773"/>
      <c r="P90" s="2"/>
    </row>
    <row r="91" spans="1:16" s="243" customFormat="1" ht="15" customHeight="1">
      <c r="A91" s="2"/>
      <c r="B91" s="2160" t="str">
        <f>Last2Qtr</f>
        <v>T1 2023 _x000D_
Bâle III</v>
      </c>
      <c r="C91" s="2161"/>
      <c r="D91" s="771"/>
      <c r="E91" s="771"/>
      <c r="F91" s="771"/>
      <c r="G91" s="771"/>
      <c r="H91" s="772"/>
      <c r="I91" s="771"/>
      <c r="J91" s="772"/>
      <c r="K91" s="772"/>
      <c r="L91" s="771"/>
      <c r="M91" s="770"/>
      <c r="N91" s="769"/>
      <c r="O91" s="768"/>
      <c r="P91" s="2"/>
    </row>
    <row r="92" spans="1:16" s="243" customFormat="1" ht="15" customHeight="1">
      <c r="A92" s="2"/>
      <c r="B92" s="2162" t="s">
        <v>158</v>
      </c>
      <c r="C92" s="425"/>
      <c r="D92" s="425"/>
      <c r="E92" s="425"/>
      <c r="F92" s="757"/>
      <c r="G92" s="425"/>
      <c r="H92" s="758"/>
      <c r="I92" s="425"/>
      <c r="J92" s="758"/>
      <c r="K92" s="753"/>
      <c r="L92" s="425"/>
      <c r="M92" s="757"/>
      <c r="N92" s="756"/>
      <c r="O92" s="751"/>
      <c r="P92" s="2"/>
    </row>
    <row r="93" spans="1:16" s="243" customFormat="1" ht="15" customHeight="1">
      <c r="A93" s="2"/>
      <c r="B93" s="2162"/>
      <c r="C93" s="755" t="s">
        <v>672</v>
      </c>
      <c r="D93" s="752">
        <v>29818</v>
      </c>
      <c r="E93" s="752">
        <v>0</v>
      </c>
      <c r="F93" s="754">
        <v>0</v>
      </c>
      <c r="G93" s="752">
        <v>72839</v>
      </c>
      <c r="H93" s="524">
        <v>0</v>
      </c>
      <c r="I93" s="752">
        <v>187151</v>
      </c>
      <c r="J93" s="524">
        <v>0.2162</v>
      </c>
      <c r="K93" s="753"/>
      <c r="L93" s="752">
        <v>285</v>
      </c>
      <c r="M93" s="183">
        <v>4.0000000000000001E-3</v>
      </c>
      <c r="N93" s="752">
        <v>0</v>
      </c>
      <c r="O93" s="751"/>
      <c r="P93" s="767"/>
    </row>
    <row r="94" spans="1:16" s="243" customFormat="1" ht="15" customHeight="1">
      <c r="A94" s="2"/>
      <c r="B94" s="2162"/>
      <c r="C94" s="755" t="s">
        <v>671</v>
      </c>
      <c r="D94" s="752">
        <v>27028</v>
      </c>
      <c r="E94" s="752">
        <v>0</v>
      </c>
      <c r="F94" s="754">
        <v>0</v>
      </c>
      <c r="G94" s="752">
        <v>1756</v>
      </c>
      <c r="H94" s="524">
        <v>1.8E-3</v>
      </c>
      <c r="I94" s="752">
        <v>113275</v>
      </c>
      <c r="J94" s="524">
        <v>0.2273</v>
      </c>
      <c r="K94" s="753"/>
      <c r="L94" s="752">
        <v>160</v>
      </c>
      <c r="M94" s="183">
        <v>9.0999999999999998E-2</v>
      </c>
      <c r="N94" s="752">
        <v>1</v>
      </c>
      <c r="O94" s="751"/>
      <c r="P94" s="767"/>
    </row>
    <row r="95" spans="1:16" s="243" customFormat="1" ht="15" customHeight="1">
      <c r="A95" s="2"/>
      <c r="B95" s="2162"/>
      <c r="C95" s="755" t="s">
        <v>670</v>
      </c>
      <c r="D95" s="752">
        <v>524</v>
      </c>
      <c r="E95" s="752">
        <v>0</v>
      </c>
      <c r="F95" s="754">
        <v>0</v>
      </c>
      <c r="G95" s="752">
        <v>0</v>
      </c>
      <c r="H95" s="524">
        <v>0</v>
      </c>
      <c r="I95" s="752">
        <v>3049</v>
      </c>
      <c r="J95" s="524">
        <v>0</v>
      </c>
      <c r="K95" s="753"/>
      <c r="L95" s="752">
        <v>0</v>
      </c>
      <c r="M95" s="183">
        <v>0</v>
      </c>
      <c r="N95" s="752">
        <v>0</v>
      </c>
      <c r="O95" s="751"/>
      <c r="P95" s="767"/>
    </row>
    <row r="96" spans="1:16" s="243" customFormat="1" ht="15" customHeight="1">
      <c r="A96" s="2"/>
      <c r="B96" s="2162"/>
      <c r="C96" s="755" t="s">
        <v>668</v>
      </c>
      <c r="D96" s="752">
        <v>14168</v>
      </c>
      <c r="E96" s="752">
        <v>0</v>
      </c>
      <c r="F96" s="754">
        <v>0</v>
      </c>
      <c r="G96" s="752">
        <v>314</v>
      </c>
      <c r="H96" s="524">
        <v>6.7000000000000002E-3</v>
      </c>
      <c r="I96" s="752">
        <v>52868</v>
      </c>
      <c r="J96" s="524">
        <v>0.17430000000000001</v>
      </c>
      <c r="K96" s="753"/>
      <c r="L96" s="752">
        <v>56</v>
      </c>
      <c r="M96" s="183">
        <v>0.17799999999999999</v>
      </c>
      <c r="N96" s="752">
        <v>0</v>
      </c>
      <c r="O96" s="751"/>
      <c r="P96" s="767"/>
    </row>
    <row r="97" spans="1:16" s="243" customFormat="1" ht="15" customHeight="1">
      <c r="A97" s="2"/>
      <c r="B97" s="2162"/>
      <c r="C97" s="755" t="s">
        <v>667</v>
      </c>
      <c r="D97" s="752">
        <v>2289</v>
      </c>
      <c r="E97" s="752">
        <v>0</v>
      </c>
      <c r="F97" s="754">
        <v>0</v>
      </c>
      <c r="G97" s="752">
        <v>8</v>
      </c>
      <c r="H97" s="524">
        <v>1.95E-2</v>
      </c>
      <c r="I97" s="752">
        <v>8579</v>
      </c>
      <c r="J97" s="524">
        <v>0.11409999999999999</v>
      </c>
      <c r="K97" s="753"/>
      <c r="L97" s="752">
        <v>2</v>
      </c>
      <c r="M97" s="183">
        <v>0.25</v>
      </c>
      <c r="N97" s="752">
        <v>0</v>
      </c>
      <c r="O97" s="751"/>
      <c r="P97" s="767"/>
    </row>
    <row r="98" spans="1:16" s="243" customFormat="1" ht="14.85" customHeight="1">
      <c r="A98" s="2"/>
      <c r="B98" s="2162"/>
      <c r="C98" s="755" t="s">
        <v>666</v>
      </c>
      <c r="D98" s="752">
        <v>397</v>
      </c>
      <c r="E98" s="752">
        <v>0</v>
      </c>
      <c r="F98" s="754">
        <v>0</v>
      </c>
      <c r="G98" s="752">
        <v>0</v>
      </c>
      <c r="H98" s="524">
        <v>0</v>
      </c>
      <c r="I98" s="752">
        <v>1792</v>
      </c>
      <c r="J98" s="524">
        <v>0</v>
      </c>
      <c r="K98" s="753"/>
      <c r="L98" s="752">
        <v>0</v>
      </c>
      <c r="M98" s="183">
        <v>0</v>
      </c>
      <c r="N98" s="752">
        <v>0</v>
      </c>
      <c r="O98" s="751"/>
      <c r="P98" s="767"/>
    </row>
    <row r="99" spans="1:16" s="243" customFormat="1" ht="22.5" customHeight="1">
      <c r="A99" s="2"/>
      <c r="B99" s="2162"/>
      <c r="C99" s="755" t="s">
        <v>665</v>
      </c>
      <c r="D99" s="752">
        <v>480</v>
      </c>
      <c r="E99" s="752">
        <v>0</v>
      </c>
      <c r="F99" s="754">
        <v>0</v>
      </c>
      <c r="G99" s="752">
        <v>0</v>
      </c>
      <c r="H99" s="524">
        <v>0</v>
      </c>
      <c r="I99" s="752">
        <v>2206</v>
      </c>
      <c r="J99" s="524">
        <v>0</v>
      </c>
      <c r="K99" s="753"/>
      <c r="L99" s="752">
        <v>0</v>
      </c>
      <c r="M99" s="183">
        <v>0</v>
      </c>
      <c r="N99" s="752">
        <v>0</v>
      </c>
      <c r="O99" s="751"/>
      <c r="P99" s="2"/>
    </row>
    <row r="100" spans="1:16" s="243" customFormat="1" ht="15.6" customHeight="1">
      <c r="A100" s="2"/>
      <c r="B100" s="2162"/>
      <c r="C100" s="750" t="s">
        <v>664</v>
      </c>
      <c r="D100" s="745">
        <v>213</v>
      </c>
      <c r="E100" s="745">
        <v>0</v>
      </c>
      <c r="F100" s="749">
        <v>0</v>
      </c>
      <c r="G100" s="745">
        <v>0</v>
      </c>
      <c r="H100" s="748">
        <v>1</v>
      </c>
      <c r="I100" s="745">
        <v>1172</v>
      </c>
      <c r="J100" s="748">
        <v>1.05</v>
      </c>
      <c r="K100" s="747"/>
      <c r="L100" s="745">
        <v>0</v>
      </c>
      <c r="M100" s="746">
        <v>0</v>
      </c>
      <c r="N100" s="745">
        <v>0</v>
      </c>
      <c r="O100" s="744"/>
      <c r="P100" s="2"/>
    </row>
    <row r="101" spans="1:16" s="243" customFormat="1" ht="15" customHeight="1">
      <c r="A101" s="2"/>
      <c r="B101" s="2162"/>
      <c r="C101" s="766" t="s">
        <v>663</v>
      </c>
      <c r="D101" s="762">
        <v>74917</v>
      </c>
      <c r="E101" s="762">
        <v>0</v>
      </c>
      <c r="F101" s="765">
        <v>0</v>
      </c>
      <c r="G101" s="762">
        <v>74917</v>
      </c>
      <c r="H101" s="764">
        <v>1E-4</v>
      </c>
      <c r="I101" s="762">
        <v>370092</v>
      </c>
      <c r="J101" s="764">
        <v>0.21629999999999999</v>
      </c>
      <c r="K101" s="763"/>
      <c r="L101" s="762">
        <v>503</v>
      </c>
      <c r="M101" s="761">
        <v>7.0000000000000001E-3</v>
      </c>
      <c r="N101" s="760">
        <v>1</v>
      </c>
      <c r="O101" s="759">
        <v>18</v>
      </c>
      <c r="P101" s="2"/>
    </row>
    <row r="102" spans="1:16" s="243" customFormat="1" ht="15" customHeight="1">
      <c r="A102" s="2"/>
      <c r="B102" s="2162" t="s">
        <v>661</v>
      </c>
      <c r="C102" s="425"/>
      <c r="D102" s="425"/>
      <c r="E102" s="425"/>
      <c r="F102" s="757"/>
      <c r="G102" s="425"/>
      <c r="H102" s="758"/>
      <c r="I102" s="425"/>
      <c r="J102" s="758"/>
      <c r="K102" s="753"/>
      <c r="L102" s="425"/>
      <c r="M102" s="757"/>
      <c r="N102" s="756"/>
      <c r="O102" s="751"/>
      <c r="P102" s="2"/>
    </row>
    <row r="103" spans="1:16" s="243" customFormat="1" ht="15" customHeight="1">
      <c r="A103" s="2"/>
      <c r="B103" s="2162"/>
      <c r="C103" s="755" t="s">
        <v>672</v>
      </c>
      <c r="D103" s="752">
        <v>82001</v>
      </c>
      <c r="E103" s="752">
        <v>61550</v>
      </c>
      <c r="F103" s="754">
        <v>0.37</v>
      </c>
      <c r="G103" s="752">
        <v>104708</v>
      </c>
      <c r="H103" s="524">
        <v>5.9999999999999995E-4</v>
      </c>
      <c r="I103" s="752">
        <v>891418</v>
      </c>
      <c r="J103" s="524">
        <v>0.187</v>
      </c>
      <c r="K103" s="753"/>
      <c r="L103" s="752">
        <v>3435</v>
      </c>
      <c r="M103" s="183">
        <v>3.3000000000000002E-2</v>
      </c>
      <c r="N103" s="752">
        <v>13</v>
      </c>
      <c r="O103" s="751"/>
      <c r="P103" s="2"/>
    </row>
    <row r="104" spans="1:16" s="243" customFormat="1" ht="15" customHeight="1">
      <c r="A104" s="2"/>
      <c r="B104" s="2162"/>
      <c r="C104" s="755" t="s">
        <v>671</v>
      </c>
      <c r="D104" s="752">
        <v>82947</v>
      </c>
      <c r="E104" s="752">
        <v>0</v>
      </c>
      <c r="F104" s="754">
        <v>0</v>
      </c>
      <c r="G104" s="752">
        <v>82947</v>
      </c>
      <c r="H104" s="524">
        <v>1.8E-3</v>
      </c>
      <c r="I104" s="752">
        <v>239114</v>
      </c>
      <c r="J104" s="524">
        <v>0.19420000000000001</v>
      </c>
      <c r="K104" s="753"/>
      <c r="L104" s="752">
        <v>6454</v>
      </c>
      <c r="M104" s="183">
        <v>7.8E-2</v>
      </c>
      <c r="N104" s="752">
        <v>30</v>
      </c>
      <c r="O104" s="751"/>
      <c r="P104" s="2"/>
    </row>
    <row r="105" spans="1:16" s="243" customFormat="1" ht="15" customHeight="1">
      <c r="A105" s="2"/>
      <c r="B105" s="2162"/>
      <c r="C105" s="755" t="s">
        <v>670</v>
      </c>
      <c r="D105" s="752">
        <v>1110</v>
      </c>
      <c r="E105" s="752">
        <v>0</v>
      </c>
      <c r="F105" s="754">
        <v>0</v>
      </c>
      <c r="G105" s="752">
        <v>1110</v>
      </c>
      <c r="H105" s="524">
        <v>4.4000000000000003E-3</v>
      </c>
      <c r="I105" s="752">
        <v>3387</v>
      </c>
      <c r="J105" s="524">
        <v>0.40939999999999999</v>
      </c>
      <c r="K105" s="753"/>
      <c r="L105" s="752">
        <v>345</v>
      </c>
      <c r="M105" s="183">
        <v>0.311</v>
      </c>
      <c r="N105" s="752">
        <v>2</v>
      </c>
      <c r="O105" s="751"/>
      <c r="P105" s="2"/>
    </row>
    <row r="106" spans="1:16" s="243" customFormat="1" ht="15" customHeight="1">
      <c r="A106" s="2"/>
      <c r="B106" s="2162"/>
      <c r="C106" s="755" t="s">
        <v>668</v>
      </c>
      <c r="D106" s="752">
        <v>52606</v>
      </c>
      <c r="E106" s="752">
        <v>477</v>
      </c>
      <c r="F106" s="754">
        <v>0.59</v>
      </c>
      <c r="G106" s="752">
        <v>52886</v>
      </c>
      <c r="H106" s="524">
        <v>6.7999999999999996E-3</v>
      </c>
      <c r="I106" s="752">
        <v>167872</v>
      </c>
      <c r="J106" s="524">
        <v>0.21920000000000001</v>
      </c>
      <c r="K106" s="753"/>
      <c r="L106" s="752">
        <v>11827</v>
      </c>
      <c r="M106" s="183">
        <v>0.224</v>
      </c>
      <c r="N106" s="752">
        <v>79</v>
      </c>
      <c r="O106" s="751"/>
      <c r="P106" s="2"/>
    </row>
    <row r="107" spans="1:16" s="243" customFormat="1" ht="15" customHeight="1">
      <c r="A107" s="2"/>
      <c r="B107" s="2162"/>
      <c r="C107" s="755" t="s">
        <v>667</v>
      </c>
      <c r="D107" s="752">
        <v>9268</v>
      </c>
      <c r="E107" s="752">
        <v>0</v>
      </c>
      <c r="F107" s="754">
        <v>0</v>
      </c>
      <c r="G107" s="752">
        <v>9268</v>
      </c>
      <c r="H107" s="524">
        <v>1.95E-2</v>
      </c>
      <c r="I107" s="752">
        <v>24418</v>
      </c>
      <c r="J107" s="524">
        <v>0.21240000000000001</v>
      </c>
      <c r="K107" s="753"/>
      <c r="L107" s="752">
        <v>4001</v>
      </c>
      <c r="M107" s="183">
        <v>0.432</v>
      </c>
      <c r="N107" s="752">
        <v>38</v>
      </c>
      <c r="O107" s="751"/>
      <c r="P107" s="2"/>
    </row>
    <row r="108" spans="1:16" s="243" customFormat="1" ht="15" customHeight="1">
      <c r="A108" s="2"/>
      <c r="B108" s="2162"/>
      <c r="C108" s="755" t="s">
        <v>666</v>
      </c>
      <c r="D108" s="752">
        <v>1236</v>
      </c>
      <c r="E108" s="752">
        <v>37</v>
      </c>
      <c r="F108" s="754">
        <v>0.84</v>
      </c>
      <c r="G108" s="752">
        <v>1267</v>
      </c>
      <c r="H108" s="524">
        <v>4.9399999999999999E-2</v>
      </c>
      <c r="I108" s="752">
        <v>9387</v>
      </c>
      <c r="J108" s="524">
        <v>0.24440000000000001</v>
      </c>
      <c r="K108" s="753"/>
      <c r="L108" s="752">
        <v>1041</v>
      </c>
      <c r="M108" s="183">
        <v>0.82199999999999995</v>
      </c>
      <c r="N108" s="752">
        <v>15</v>
      </c>
      <c r="O108" s="751"/>
      <c r="P108" s="2"/>
    </row>
    <row r="109" spans="1:16" s="243" customFormat="1" ht="25.5" customHeight="1">
      <c r="A109" s="2"/>
      <c r="B109" s="2162"/>
      <c r="C109" s="755" t="s">
        <v>665</v>
      </c>
      <c r="D109" s="752">
        <v>854</v>
      </c>
      <c r="E109" s="752">
        <v>2</v>
      </c>
      <c r="F109" s="754">
        <v>2.02</v>
      </c>
      <c r="G109" s="752">
        <v>858</v>
      </c>
      <c r="H109" s="524">
        <v>0.23749999999999999</v>
      </c>
      <c r="I109" s="752">
        <v>4118</v>
      </c>
      <c r="J109" s="524">
        <v>0.19739999999999999</v>
      </c>
      <c r="K109" s="753"/>
      <c r="L109" s="752">
        <v>926</v>
      </c>
      <c r="M109" s="183">
        <v>1.079</v>
      </c>
      <c r="N109" s="752">
        <v>39</v>
      </c>
      <c r="O109" s="751"/>
      <c r="P109" s="2"/>
    </row>
    <row r="110" spans="1:16" s="243" customFormat="1" ht="15" customHeight="1">
      <c r="A110" s="2"/>
      <c r="B110" s="2162"/>
      <c r="C110" s="750" t="s">
        <v>664</v>
      </c>
      <c r="D110" s="745">
        <v>244</v>
      </c>
      <c r="E110" s="745">
        <v>0</v>
      </c>
      <c r="F110" s="749">
        <v>0</v>
      </c>
      <c r="G110" s="745">
        <v>244</v>
      </c>
      <c r="H110" s="748">
        <v>1</v>
      </c>
      <c r="I110" s="745">
        <v>28214</v>
      </c>
      <c r="J110" s="748">
        <v>0.48709999999999998</v>
      </c>
      <c r="K110" s="747"/>
      <c r="L110" s="745">
        <v>986</v>
      </c>
      <c r="M110" s="746">
        <v>4.0410000000000004</v>
      </c>
      <c r="N110" s="745">
        <v>48</v>
      </c>
      <c r="O110" s="744"/>
      <c r="P110" s="2"/>
    </row>
    <row r="111" spans="1:16" s="243" customFormat="1" ht="15" customHeight="1">
      <c r="A111" s="2"/>
      <c r="B111" s="2162"/>
      <c r="C111" s="766" t="s">
        <v>663</v>
      </c>
      <c r="D111" s="762">
        <v>230266</v>
      </c>
      <c r="E111" s="762">
        <v>62066</v>
      </c>
      <c r="F111" s="765">
        <v>0.37</v>
      </c>
      <c r="G111" s="762">
        <v>253288</v>
      </c>
      <c r="H111" s="764">
        <v>5.0000000000000001E-3</v>
      </c>
      <c r="I111" s="762">
        <v>1367928</v>
      </c>
      <c r="J111" s="764">
        <v>0.1986</v>
      </c>
      <c r="K111" s="763"/>
      <c r="L111" s="762">
        <v>29015</v>
      </c>
      <c r="M111" s="761">
        <v>0.115</v>
      </c>
      <c r="N111" s="760">
        <v>264</v>
      </c>
      <c r="O111" s="759">
        <v>153</v>
      </c>
      <c r="P111" s="2"/>
    </row>
    <row r="112" spans="1:16" s="243" customFormat="1" ht="14.85" customHeight="1">
      <c r="A112" s="2"/>
      <c r="B112" s="2162" t="s">
        <v>657</v>
      </c>
      <c r="C112" s="425"/>
      <c r="D112" s="425"/>
      <c r="E112" s="425"/>
      <c r="F112" s="757"/>
      <c r="G112" s="425"/>
      <c r="H112" s="758"/>
      <c r="I112" s="425"/>
      <c r="J112" s="758"/>
      <c r="K112" s="753"/>
      <c r="L112" s="425"/>
      <c r="M112" s="757"/>
      <c r="N112" s="756"/>
      <c r="O112" s="751"/>
      <c r="P112" s="2"/>
    </row>
    <row r="113" spans="1:16" s="243" customFormat="1" ht="14.85" customHeight="1">
      <c r="A113" s="2"/>
      <c r="B113" s="2162"/>
      <c r="C113" s="755" t="s">
        <v>672</v>
      </c>
      <c r="D113" s="752">
        <v>854</v>
      </c>
      <c r="E113" s="752">
        <v>21523</v>
      </c>
      <c r="F113" s="754">
        <v>0.56999999999999995</v>
      </c>
      <c r="G113" s="752">
        <v>13161</v>
      </c>
      <c r="H113" s="524">
        <v>5.0000000000000001E-4</v>
      </c>
      <c r="I113" s="752">
        <v>928888</v>
      </c>
      <c r="J113" s="524">
        <v>0.80649999999999999</v>
      </c>
      <c r="K113" s="753"/>
      <c r="L113" s="752">
        <v>348</v>
      </c>
      <c r="M113" s="183">
        <v>2.5999999999999999E-2</v>
      </c>
      <c r="N113" s="752">
        <v>5</v>
      </c>
      <c r="O113" s="751"/>
      <c r="P113" s="2"/>
    </row>
    <row r="114" spans="1:16" s="243" customFormat="1" ht="15" customHeight="1">
      <c r="A114" s="2"/>
      <c r="B114" s="2162"/>
      <c r="C114" s="755" t="s">
        <v>671</v>
      </c>
      <c r="D114" s="752">
        <v>1339</v>
      </c>
      <c r="E114" s="752">
        <v>17216</v>
      </c>
      <c r="F114" s="754">
        <v>0.57999999999999996</v>
      </c>
      <c r="G114" s="752">
        <v>11407</v>
      </c>
      <c r="H114" s="524">
        <v>1.6999999999999999E-3</v>
      </c>
      <c r="I114" s="752">
        <v>2059374</v>
      </c>
      <c r="J114" s="524">
        <v>0.69359999999999999</v>
      </c>
      <c r="K114" s="753"/>
      <c r="L114" s="752">
        <v>797</v>
      </c>
      <c r="M114" s="183">
        <v>7.0000000000000007E-2</v>
      </c>
      <c r="N114" s="752">
        <v>14</v>
      </c>
      <c r="O114" s="751"/>
      <c r="P114" s="2"/>
    </row>
    <row r="115" spans="1:16" s="243" customFormat="1" ht="15" customHeight="1">
      <c r="A115" s="2"/>
      <c r="B115" s="2162"/>
      <c r="C115" s="755" t="s">
        <v>670</v>
      </c>
      <c r="D115" s="752">
        <v>3287</v>
      </c>
      <c r="E115" s="752">
        <v>5614</v>
      </c>
      <c r="F115" s="754">
        <v>0.67</v>
      </c>
      <c r="G115" s="752">
        <v>7062</v>
      </c>
      <c r="H115" s="524">
        <v>3.3E-3</v>
      </c>
      <c r="I115" s="752">
        <v>378897</v>
      </c>
      <c r="J115" s="524">
        <v>0.88160000000000005</v>
      </c>
      <c r="K115" s="753"/>
      <c r="L115" s="752">
        <v>1051</v>
      </c>
      <c r="M115" s="183">
        <v>0.14899999999999999</v>
      </c>
      <c r="N115" s="752">
        <v>20</v>
      </c>
      <c r="O115" s="751"/>
      <c r="P115" s="2"/>
    </row>
    <row r="116" spans="1:16" s="243" customFormat="1" ht="15" customHeight="1">
      <c r="A116" s="2"/>
      <c r="B116" s="2162"/>
      <c r="C116" s="755" t="s">
        <v>668</v>
      </c>
      <c r="D116" s="752">
        <v>195</v>
      </c>
      <c r="E116" s="752">
        <v>208</v>
      </c>
      <c r="F116" s="754">
        <v>1.04</v>
      </c>
      <c r="G116" s="752">
        <v>411</v>
      </c>
      <c r="H116" s="524">
        <v>6.1000000000000004E-3</v>
      </c>
      <c r="I116" s="752">
        <v>12753</v>
      </c>
      <c r="J116" s="524">
        <v>0.66410000000000002</v>
      </c>
      <c r="K116" s="753"/>
      <c r="L116" s="752">
        <v>76</v>
      </c>
      <c r="M116" s="183">
        <v>0.185</v>
      </c>
      <c r="N116" s="752">
        <v>2</v>
      </c>
      <c r="O116" s="751"/>
      <c r="P116" s="2"/>
    </row>
    <row r="117" spans="1:16" s="243" customFormat="1" ht="15" customHeight="1">
      <c r="A117" s="2"/>
      <c r="B117" s="2162"/>
      <c r="C117" s="755" t="s">
        <v>667</v>
      </c>
      <c r="D117" s="752">
        <v>5951</v>
      </c>
      <c r="E117" s="752">
        <v>5948</v>
      </c>
      <c r="F117" s="754">
        <v>0.68</v>
      </c>
      <c r="G117" s="752">
        <v>9979</v>
      </c>
      <c r="H117" s="524">
        <v>1.2800000000000001E-2</v>
      </c>
      <c r="I117" s="752">
        <v>1158085</v>
      </c>
      <c r="J117" s="524">
        <v>0.83899999999999997</v>
      </c>
      <c r="K117" s="753"/>
      <c r="L117" s="752">
        <v>4104</v>
      </c>
      <c r="M117" s="183">
        <v>0.41099999999999998</v>
      </c>
      <c r="N117" s="752">
        <v>110</v>
      </c>
      <c r="O117" s="751"/>
      <c r="P117" s="2"/>
    </row>
    <row r="118" spans="1:16" s="243" customFormat="1" ht="15" customHeight="1">
      <c r="A118" s="2"/>
      <c r="B118" s="2162"/>
      <c r="C118" s="755" t="s">
        <v>666</v>
      </c>
      <c r="D118" s="752">
        <v>3847</v>
      </c>
      <c r="E118" s="752">
        <v>626</v>
      </c>
      <c r="F118" s="754">
        <v>0.92</v>
      </c>
      <c r="G118" s="752">
        <v>4421</v>
      </c>
      <c r="H118" s="524">
        <v>5.4300000000000001E-2</v>
      </c>
      <c r="I118" s="752">
        <v>610211</v>
      </c>
      <c r="J118" s="524">
        <v>0.87080000000000002</v>
      </c>
      <c r="K118" s="753"/>
      <c r="L118" s="752">
        <v>5101</v>
      </c>
      <c r="M118" s="183">
        <v>1.1539999999999999</v>
      </c>
      <c r="N118" s="752">
        <v>212</v>
      </c>
      <c r="O118" s="751"/>
      <c r="P118" s="2"/>
    </row>
    <row r="119" spans="1:16" s="243" customFormat="1" ht="25.5" customHeight="1">
      <c r="A119" s="2"/>
      <c r="B119" s="2162"/>
      <c r="C119" s="755" t="s">
        <v>665</v>
      </c>
      <c r="D119" s="752">
        <v>658</v>
      </c>
      <c r="E119" s="752">
        <v>19</v>
      </c>
      <c r="F119" s="754">
        <v>2.65</v>
      </c>
      <c r="G119" s="752">
        <v>708</v>
      </c>
      <c r="H119" s="524">
        <v>0.29139999999999999</v>
      </c>
      <c r="I119" s="752">
        <v>123712</v>
      </c>
      <c r="J119" s="524">
        <v>0.82640000000000002</v>
      </c>
      <c r="K119" s="753"/>
      <c r="L119" s="752">
        <v>1565</v>
      </c>
      <c r="M119" s="183">
        <v>2.21</v>
      </c>
      <c r="N119" s="752">
        <v>171</v>
      </c>
      <c r="O119" s="751"/>
      <c r="P119" s="2"/>
    </row>
    <row r="120" spans="1:16" s="243" customFormat="1" ht="15" customHeight="1">
      <c r="A120" s="2"/>
      <c r="B120" s="2162"/>
      <c r="C120" s="750" t="s">
        <v>664</v>
      </c>
      <c r="D120" s="745">
        <v>118</v>
      </c>
      <c r="E120" s="745">
        <v>0</v>
      </c>
      <c r="F120" s="749">
        <v>0</v>
      </c>
      <c r="G120" s="745">
        <v>118</v>
      </c>
      <c r="H120" s="748">
        <v>1</v>
      </c>
      <c r="I120" s="745">
        <v>797900</v>
      </c>
      <c r="J120" s="748">
        <v>0.87329999999999997</v>
      </c>
      <c r="K120" s="747"/>
      <c r="L120" s="745">
        <v>697</v>
      </c>
      <c r="M120" s="746">
        <v>5.907</v>
      </c>
      <c r="N120" s="745">
        <v>51</v>
      </c>
      <c r="O120" s="744"/>
      <c r="P120" s="2"/>
    </row>
    <row r="121" spans="1:16" s="243" customFormat="1" ht="15" customHeight="1">
      <c r="A121" s="2"/>
      <c r="B121" s="2162"/>
      <c r="C121" s="766" t="s">
        <v>663</v>
      </c>
      <c r="D121" s="762">
        <v>16249</v>
      </c>
      <c r="E121" s="762">
        <v>51154</v>
      </c>
      <c r="F121" s="765">
        <v>0.61</v>
      </c>
      <c r="G121" s="762">
        <v>47267</v>
      </c>
      <c r="H121" s="764">
        <v>1.5699999999999999E-2</v>
      </c>
      <c r="I121" s="762">
        <v>6069820</v>
      </c>
      <c r="J121" s="764">
        <v>0.80259999999999998</v>
      </c>
      <c r="K121" s="763"/>
      <c r="L121" s="762">
        <v>13739</v>
      </c>
      <c r="M121" s="761">
        <v>0.29099999999999998</v>
      </c>
      <c r="N121" s="760">
        <v>585</v>
      </c>
      <c r="O121" s="759">
        <v>670</v>
      </c>
      <c r="P121" s="2"/>
    </row>
    <row r="122" spans="1:16" s="243" customFormat="1" ht="15" customHeight="1">
      <c r="A122" s="2"/>
      <c r="B122" s="2162" t="s">
        <v>656</v>
      </c>
      <c r="C122" s="425"/>
      <c r="D122" s="425"/>
      <c r="E122" s="425"/>
      <c r="F122" s="757"/>
      <c r="G122" s="425"/>
      <c r="H122" s="758"/>
      <c r="I122" s="425"/>
      <c r="J122" s="758"/>
      <c r="K122" s="753"/>
      <c r="L122" s="425"/>
      <c r="M122" s="757"/>
      <c r="N122" s="756"/>
      <c r="O122" s="751"/>
      <c r="P122" s="2"/>
    </row>
    <row r="123" spans="1:16" s="243" customFormat="1" ht="15" customHeight="1">
      <c r="A123" s="2"/>
      <c r="B123" s="2162"/>
      <c r="C123" s="755" t="s">
        <v>672</v>
      </c>
      <c r="D123" s="752">
        <v>5367</v>
      </c>
      <c r="E123" s="752">
        <v>1182</v>
      </c>
      <c r="F123" s="754">
        <v>0.6</v>
      </c>
      <c r="G123" s="752">
        <v>6079</v>
      </c>
      <c r="H123" s="524">
        <v>8.9999999999999998E-4</v>
      </c>
      <c r="I123" s="752">
        <v>279648</v>
      </c>
      <c r="J123" s="524">
        <v>0.59930000000000005</v>
      </c>
      <c r="K123" s="753"/>
      <c r="L123" s="752">
        <v>840</v>
      </c>
      <c r="M123" s="183">
        <v>0.13800000000000001</v>
      </c>
      <c r="N123" s="752">
        <v>3</v>
      </c>
      <c r="O123" s="751"/>
      <c r="P123" s="2"/>
    </row>
    <row r="124" spans="1:16" s="243" customFormat="1" ht="15" customHeight="1">
      <c r="A124" s="2"/>
      <c r="B124" s="2162"/>
      <c r="C124" s="755" t="s">
        <v>671</v>
      </c>
      <c r="D124" s="752">
        <v>1</v>
      </c>
      <c r="E124" s="752">
        <v>6</v>
      </c>
      <c r="F124" s="754">
        <v>0.54</v>
      </c>
      <c r="G124" s="752">
        <v>4</v>
      </c>
      <c r="H124" s="524">
        <v>1.6999999999999999E-3</v>
      </c>
      <c r="I124" s="752">
        <v>36</v>
      </c>
      <c r="J124" s="524">
        <v>0.76500000000000001</v>
      </c>
      <c r="K124" s="753"/>
      <c r="L124" s="752">
        <v>1</v>
      </c>
      <c r="M124" s="183">
        <v>0.25</v>
      </c>
      <c r="N124" s="752">
        <v>0</v>
      </c>
      <c r="O124" s="751"/>
      <c r="P124" s="2"/>
    </row>
    <row r="125" spans="1:16" s="243" customFormat="1" ht="15" customHeight="1">
      <c r="A125" s="2"/>
      <c r="B125" s="2162"/>
      <c r="C125" s="755" t="s">
        <v>670</v>
      </c>
      <c r="D125" s="752">
        <v>7003</v>
      </c>
      <c r="E125" s="752">
        <v>316</v>
      </c>
      <c r="F125" s="754">
        <v>0.76</v>
      </c>
      <c r="G125" s="752">
        <v>7243</v>
      </c>
      <c r="H125" s="524">
        <v>3.2000000000000002E-3</v>
      </c>
      <c r="I125" s="752">
        <v>277211</v>
      </c>
      <c r="J125" s="524">
        <v>0.61980000000000002</v>
      </c>
      <c r="K125" s="753"/>
      <c r="L125" s="752">
        <v>2601</v>
      </c>
      <c r="M125" s="183">
        <v>0.35899999999999999</v>
      </c>
      <c r="N125" s="752">
        <v>14</v>
      </c>
      <c r="O125" s="751"/>
      <c r="P125" s="2"/>
    </row>
    <row r="126" spans="1:16" s="243" customFormat="1" ht="15" customHeight="1">
      <c r="A126" s="2"/>
      <c r="B126" s="2162"/>
      <c r="C126" s="755" t="s">
        <v>668</v>
      </c>
      <c r="D126" s="752">
        <v>1466</v>
      </c>
      <c r="E126" s="752">
        <v>3192</v>
      </c>
      <c r="F126" s="754">
        <v>1.03</v>
      </c>
      <c r="G126" s="752">
        <v>4753</v>
      </c>
      <c r="H126" s="524">
        <v>6.1000000000000004E-3</v>
      </c>
      <c r="I126" s="752">
        <v>15915</v>
      </c>
      <c r="J126" s="524">
        <v>0.66410000000000002</v>
      </c>
      <c r="K126" s="753"/>
      <c r="L126" s="752">
        <v>2689</v>
      </c>
      <c r="M126" s="183">
        <v>0.56599999999999995</v>
      </c>
      <c r="N126" s="752">
        <v>20</v>
      </c>
      <c r="O126" s="751"/>
      <c r="P126" s="2"/>
    </row>
    <row r="127" spans="1:16" s="243" customFormat="1" ht="15" customHeight="1">
      <c r="A127" s="2"/>
      <c r="B127" s="2162"/>
      <c r="C127" s="755" t="s">
        <v>667</v>
      </c>
      <c r="D127" s="752">
        <v>15104</v>
      </c>
      <c r="E127" s="752">
        <v>53</v>
      </c>
      <c r="F127" s="754">
        <v>0.86</v>
      </c>
      <c r="G127" s="752">
        <v>15149</v>
      </c>
      <c r="H127" s="524">
        <v>1.1900000000000001E-2</v>
      </c>
      <c r="I127" s="752">
        <v>457067</v>
      </c>
      <c r="J127" s="524">
        <v>0.64859999999999995</v>
      </c>
      <c r="K127" s="753"/>
      <c r="L127" s="752">
        <v>11138</v>
      </c>
      <c r="M127" s="183">
        <v>0.73499999999999999</v>
      </c>
      <c r="N127" s="752">
        <v>118</v>
      </c>
      <c r="O127" s="751"/>
      <c r="P127" s="2"/>
    </row>
    <row r="128" spans="1:16" s="243" customFormat="1" ht="15" customHeight="1">
      <c r="A128" s="2"/>
      <c r="B128" s="2162"/>
      <c r="C128" s="755" t="s">
        <v>666</v>
      </c>
      <c r="D128" s="752">
        <v>3777</v>
      </c>
      <c r="E128" s="752">
        <v>2</v>
      </c>
      <c r="F128" s="754">
        <v>1.02</v>
      </c>
      <c r="G128" s="752">
        <v>3778</v>
      </c>
      <c r="H128" s="524">
        <v>4.8500000000000001E-2</v>
      </c>
      <c r="I128" s="752">
        <v>110652</v>
      </c>
      <c r="J128" s="524">
        <v>0.66739999999999999</v>
      </c>
      <c r="K128" s="753"/>
      <c r="L128" s="752">
        <v>3939</v>
      </c>
      <c r="M128" s="183">
        <v>1.0429999999999999</v>
      </c>
      <c r="N128" s="752">
        <v>122</v>
      </c>
      <c r="O128" s="751"/>
      <c r="P128" s="2"/>
    </row>
    <row r="129" spans="1:16" s="243" customFormat="1" ht="22.5" customHeight="1">
      <c r="A129" s="2"/>
      <c r="B129" s="2162"/>
      <c r="C129" s="755" t="s">
        <v>665</v>
      </c>
      <c r="D129" s="752">
        <v>1011</v>
      </c>
      <c r="E129" s="752">
        <v>1</v>
      </c>
      <c r="F129" s="754">
        <v>1.54</v>
      </c>
      <c r="G129" s="752">
        <v>1013</v>
      </c>
      <c r="H129" s="524">
        <v>0.29210000000000003</v>
      </c>
      <c r="I129" s="752">
        <v>31900</v>
      </c>
      <c r="J129" s="524">
        <v>0.62470000000000003</v>
      </c>
      <c r="K129" s="753"/>
      <c r="L129" s="752">
        <v>1581</v>
      </c>
      <c r="M129" s="183">
        <v>1.5609999999999999</v>
      </c>
      <c r="N129" s="752">
        <v>186</v>
      </c>
      <c r="O129" s="751"/>
      <c r="P129" s="2"/>
    </row>
    <row r="130" spans="1:16" s="243" customFormat="1" ht="15" customHeight="1">
      <c r="A130" s="2"/>
      <c r="B130" s="2162"/>
      <c r="C130" s="750" t="s">
        <v>664</v>
      </c>
      <c r="D130" s="745">
        <v>183</v>
      </c>
      <c r="E130" s="745">
        <v>0</v>
      </c>
      <c r="F130" s="749">
        <v>0</v>
      </c>
      <c r="G130" s="745">
        <v>183</v>
      </c>
      <c r="H130" s="748">
        <v>1</v>
      </c>
      <c r="I130" s="745">
        <v>14413</v>
      </c>
      <c r="J130" s="748">
        <v>0.84460000000000002</v>
      </c>
      <c r="K130" s="747"/>
      <c r="L130" s="745">
        <v>874</v>
      </c>
      <c r="M130" s="746">
        <v>4.7759999999999998</v>
      </c>
      <c r="N130" s="745">
        <v>125</v>
      </c>
      <c r="O130" s="744"/>
      <c r="P130" s="2"/>
    </row>
    <row r="131" spans="1:16" s="243" customFormat="1" ht="15" customHeight="1">
      <c r="A131" s="2"/>
      <c r="B131" s="2163"/>
      <c r="C131" s="743" t="s">
        <v>663</v>
      </c>
      <c r="D131" s="739">
        <v>33912</v>
      </c>
      <c r="E131" s="739">
        <v>4752</v>
      </c>
      <c r="F131" s="742">
        <v>0.9</v>
      </c>
      <c r="G131" s="739">
        <v>38202</v>
      </c>
      <c r="H131" s="741">
        <v>2.3599999999999999E-2</v>
      </c>
      <c r="I131" s="739">
        <v>1186842</v>
      </c>
      <c r="J131" s="741">
        <v>0.63939999999999997</v>
      </c>
      <c r="K131" s="740"/>
      <c r="L131" s="739">
        <v>23663</v>
      </c>
      <c r="M131" s="738">
        <v>0.61899999999999999</v>
      </c>
      <c r="N131" s="737">
        <v>588</v>
      </c>
      <c r="O131" s="736">
        <v>400</v>
      </c>
      <c r="P131" s="2"/>
    </row>
    <row r="132" spans="1:16" s="243" customFormat="1" ht="15.75" customHeight="1">
      <c r="A132" s="2"/>
      <c r="B132" s="735" t="s">
        <v>58</v>
      </c>
      <c r="C132" s="734"/>
      <c r="D132" s="730">
        <v>355344</v>
      </c>
      <c r="E132" s="730">
        <v>117972</v>
      </c>
      <c r="F132" s="733">
        <v>0.49</v>
      </c>
      <c r="G132" s="730">
        <v>413674</v>
      </c>
      <c r="H132" s="732">
        <v>7.1000000000000004E-3</v>
      </c>
      <c r="I132" s="730">
        <v>8994682</v>
      </c>
      <c r="J132" s="732">
        <v>0.3115</v>
      </c>
      <c r="K132" s="731"/>
      <c r="L132" s="730">
        <v>66920</v>
      </c>
      <c r="M132" s="729">
        <v>0.16200000000000001</v>
      </c>
      <c r="N132" s="728">
        <v>1438</v>
      </c>
      <c r="O132" s="727">
        <v>1241</v>
      </c>
      <c r="P132" s="2"/>
    </row>
    <row r="133" spans="1:16" s="243" customFormat="1" ht="26.45" customHeight="1">
      <c r="A133" s="2"/>
      <c r="B133" s="2107" t="s">
        <v>1151</v>
      </c>
      <c r="C133" s="2169"/>
      <c r="D133" s="2169"/>
      <c r="E133" s="2169"/>
      <c r="F133" s="2169"/>
      <c r="G133" s="2169"/>
      <c r="H133" s="2169"/>
      <c r="I133" s="2169"/>
      <c r="J133" s="2169"/>
      <c r="K133" s="2169"/>
      <c r="L133" s="2169"/>
      <c r="M133" s="2169"/>
      <c r="N133" s="2169"/>
      <c r="O133" s="2169"/>
      <c r="P133" s="2"/>
    </row>
    <row r="134" spans="1:16" s="243" customFormat="1" ht="12.75">
      <c r="A134" s="2"/>
      <c r="B134" s="2107" t="s">
        <v>1110</v>
      </c>
      <c r="C134" s="2169"/>
      <c r="D134" s="2169"/>
      <c r="E134" s="2169"/>
      <c r="F134" s="2169"/>
      <c r="G134" s="2169"/>
      <c r="H134" s="2169"/>
      <c r="I134" s="2169"/>
      <c r="J134" s="2169"/>
      <c r="K134" s="2169"/>
      <c r="L134" s="2169"/>
      <c r="M134" s="2169"/>
      <c r="N134" s="2169"/>
      <c r="O134" s="2169"/>
      <c r="P134" s="2"/>
    </row>
    <row r="135" spans="1:16" s="243" customFormat="1" ht="12.75">
      <c r="A135" s="2"/>
      <c r="B135" s="2169" t="s">
        <v>757</v>
      </c>
      <c r="C135" s="2169"/>
      <c r="D135" s="2169"/>
      <c r="E135" s="2169"/>
      <c r="F135" s="2169"/>
      <c r="G135" s="2169"/>
      <c r="H135" s="2169"/>
      <c r="I135" s="2169"/>
      <c r="J135" s="2169"/>
      <c r="K135" s="2169"/>
      <c r="L135" s="2169"/>
      <c r="M135" s="2169"/>
      <c r="N135" s="2169"/>
      <c r="O135" s="2169"/>
      <c r="P135" s="2"/>
    </row>
    <row r="136" spans="1:16" s="243" customFormat="1" ht="12.75">
      <c r="A136" s="2"/>
      <c r="B136" s="2169" t="s">
        <v>1111</v>
      </c>
      <c r="C136" s="2169"/>
      <c r="D136" s="2169"/>
      <c r="E136" s="2169"/>
      <c r="F136" s="2169"/>
      <c r="G136" s="2169"/>
      <c r="H136" s="2169"/>
      <c r="I136" s="2169"/>
      <c r="J136" s="2169"/>
      <c r="K136" s="2169"/>
      <c r="L136" s="2169"/>
      <c r="M136" s="2169"/>
      <c r="N136" s="2169"/>
      <c r="O136" s="2169"/>
      <c r="P136" s="2"/>
    </row>
    <row r="137" spans="1:16" s="725" customFormat="1" ht="13.7" customHeight="1">
      <c r="A137" s="726"/>
      <c r="B137" s="2107" t="s">
        <v>1318</v>
      </c>
      <c r="C137" s="2169"/>
      <c r="D137" s="2169"/>
      <c r="E137" s="2169"/>
      <c r="F137" s="2169"/>
      <c r="G137" s="2169"/>
      <c r="H137" s="2169"/>
      <c r="I137" s="2169"/>
      <c r="J137" s="2169"/>
      <c r="K137" s="2169"/>
      <c r="L137" s="2169"/>
      <c r="M137" s="2169"/>
      <c r="N137" s="2169"/>
      <c r="O137" s="2169"/>
      <c r="P137" s="726"/>
    </row>
    <row r="138" spans="1:16" s="243" customFormat="1" ht="12.75">
      <c r="A138" s="2"/>
      <c r="B138" s="2169" t="s">
        <v>1319</v>
      </c>
      <c r="C138" s="2169"/>
      <c r="D138" s="2169"/>
      <c r="E138" s="2169"/>
      <c r="F138" s="2169"/>
      <c r="G138" s="2169"/>
      <c r="H138" s="2169"/>
      <c r="I138" s="2169"/>
      <c r="J138" s="2169"/>
      <c r="K138" s="2169"/>
      <c r="L138" s="2169"/>
      <c r="M138" s="2169"/>
      <c r="N138" s="2169"/>
      <c r="O138" s="2169"/>
      <c r="P138" s="2"/>
    </row>
    <row r="139" spans="1:16" s="2" customFormat="1" ht="12.75">
      <c r="B139" s="2169" t="s">
        <v>1320</v>
      </c>
      <c r="C139" s="2169"/>
      <c r="D139" s="2169"/>
      <c r="E139" s="2169"/>
      <c r="F139" s="2169"/>
      <c r="G139" s="2169"/>
      <c r="H139" s="2169"/>
      <c r="I139" s="2169"/>
      <c r="J139" s="2169"/>
      <c r="K139" s="2169"/>
      <c r="L139" s="2169"/>
      <c r="M139" s="2169"/>
      <c r="N139" s="2169"/>
      <c r="O139" s="2169"/>
    </row>
    <row r="140" spans="1:16" s="2" customFormat="1" ht="6" customHeight="1">
      <c r="B140" s="2169"/>
      <c r="C140" s="2169"/>
      <c r="D140" s="2169"/>
      <c r="E140" s="2169"/>
      <c r="F140" s="2169"/>
      <c r="G140" s="2169"/>
      <c r="H140" s="2169"/>
      <c r="I140" s="2169"/>
      <c r="J140" s="2169"/>
      <c r="K140" s="2169"/>
      <c r="L140" s="2169"/>
      <c r="M140" s="2169"/>
      <c r="N140" s="2169"/>
      <c r="O140" s="2169"/>
    </row>
    <row r="141" spans="1:16" s="2" customFormat="1" ht="5.85" hidden="1" customHeight="1">
      <c r="C141" s="601"/>
      <c r="D141" s="601"/>
      <c r="E141" s="601"/>
      <c r="F141" s="601"/>
      <c r="G141" s="601"/>
      <c r="H141" s="601"/>
      <c r="I141" s="601"/>
      <c r="J141" s="601"/>
      <c r="K141" s="601"/>
      <c r="L141" s="601"/>
      <c r="M141" s="601"/>
      <c r="N141" s="601"/>
      <c r="O141" s="601"/>
      <c r="P141" s="601"/>
    </row>
    <row r="142" spans="1:16" s="243" customFormat="1" ht="12.75" hidden="1">
      <c r="A142" s="2"/>
      <c r="B142" s="724"/>
      <c r="C142" s="724"/>
      <c r="D142" s="724"/>
      <c r="E142" s="724"/>
      <c r="F142" s="724"/>
      <c r="G142" s="724"/>
      <c r="H142" s="724"/>
      <c r="I142" s="724"/>
      <c r="J142" s="724"/>
      <c r="K142" s="724"/>
      <c r="L142" s="724"/>
      <c r="M142" s="724"/>
      <c r="N142" s="724"/>
      <c r="O142" s="724"/>
      <c r="P142" s="724"/>
    </row>
    <row r="143" spans="1:16" s="243" customFormat="1" ht="12.75" hidden="1">
      <c r="A143" s="2"/>
      <c r="B143" s="346"/>
      <c r="F143" s="719"/>
      <c r="H143" s="720"/>
      <c r="J143" s="720"/>
      <c r="K143" s="720"/>
      <c r="M143" s="719"/>
    </row>
    <row r="144" spans="1:16" s="243" customFormat="1" ht="12.75" hidden="1">
      <c r="A144" s="2"/>
      <c r="B144" s="346"/>
      <c r="F144" s="719"/>
      <c r="H144" s="720"/>
      <c r="J144" s="720"/>
      <c r="K144" s="720"/>
      <c r="M144" s="719"/>
    </row>
    <row r="145" spans="1:16" s="243" customFormat="1" ht="12.75" hidden="1">
      <c r="A145" s="2"/>
      <c r="B145" s="346"/>
      <c r="F145" s="719"/>
      <c r="H145" s="720"/>
      <c r="J145" s="720"/>
      <c r="K145" s="720"/>
      <c r="M145" s="719"/>
    </row>
    <row r="146" spans="1:16" s="243" customFormat="1" ht="24" hidden="1" customHeight="1">
      <c r="A146" s="2"/>
      <c r="B146" s="2108"/>
      <c r="C146" s="2108"/>
      <c r="D146" s="2108"/>
      <c r="E146" s="2108"/>
      <c r="F146" s="2108"/>
      <c r="G146" s="2108"/>
      <c r="H146" s="2108"/>
      <c r="I146" s="2108"/>
      <c r="J146" s="2108"/>
      <c r="K146" s="2108"/>
      <c r="L146" s="2108"/>
      <c r="M146" s="2108"/>
      <c r="N146" s="2108"/>
      <c r="O146" s="2108"/>
      <c r="P146" s="2108"/>
    </row>
    <row r="147" spans="1:16" s="243" customFormat="1" ht="12.75" hidden="1">
      <c r="A147" s="2"/>
      <c r="B147" s="346"/>
      <c r="F147" s="719"/>
      <c r="H147" s="720"/>
      <c r="J147" s="720"/>
      <c r="K147" s="720"/>
      <c r="M147" s="719"/>
    </row>
    <row r="148" spans="1:16" s="243" customFormat="1" ht="12.75" hidden="1">
      <c r="A148" s="2"/>
      <c r="F148" s="719"/>
      <c r="H148" s="720"/>
      <c r="J148" s="720"/>
      <c r="K148" s="720"/>
      <c r="M148" s="719"/>
    </row>
    <row r="149" spans="1:16" s="243" customFormat="1" ht="12.75" hidden="1">
      <c r="A149" s="2"/>
      <c r="B149" s="346"/>
      <c r="F149" s="722"/>
      <c r="H149" s="723"/>
      <c r="J149" s="723"/>
      <c r="K149" s="723"/>
      <c r="M149" s="722"/>
    </row>
    <row r="150" spans="1:16" s="243" customFormat="1" ht="12.75" hidden="1">
      <c r="A150" s="2"/>
      <c r="B150" s="343"/>
      <c r="F150" s="719"/>
      <c r="H150" s="720"/>
      <c r="J150" s="720"/>
      <c r="K150" s="720"/>
      <c r="M150" s="719"/>
    </row>
    <row r="151" spans="1:16" s="243" customFormat="1" ht="12.75" hidden="1">
      <c r="A151" s="2"/>
      <c r="B151" s="346"/>
      <c r="F151" s="722"/>
      <c r="H151" s="723"/>
      <c r="J151" s="723"/>
      <c r="K151" s="723"/>
      <c r="M151" s="722"/>
    </row>
    <row r="152" spans="1:16" s="243" customFormat="1" ht="12.75" hidden="1">
      <c r="A152" s="2"/>
      <c r="B152" s="721"/>
      <c r="F152" s="719"/>
      <c r="H152" s="720"/>
      <c r="J152" s="720"/>
      <c r="K152" s="720"/>
      <c r="M152" s="719"/>
    </row>
    <row r="153" spans="1:16" s="243" customFormat="1" ht="12.75" hidden="1">
      <c r="A153" s="2"/>
      <c r="B153" s="343"/>
      <c r="F153" s="719"/>
      <c r="H153" s="720"/>
      <c r="J153" s="720"/>
      <c r="K153" s="720"/>
      <c r="M153" s="719"/>
    </row>
    <row r="154" spans="1:16" s="243" customFormat="1" ht="12.75" hidden="1">
      <c r="A154" s="2"/>
      <c r="B154" s="637"/>
      <c r="F154" s="719"/>
      <c r="H154" s="720"/>
      <c r="J154" s="720"/>
      <c r="K154" s="720"/>
      <c r="M154" s="719"/>
    </row>
    <row r="155" spans="1:16" s="243" customFormat="1" ht="12.75" hidden="1">
      <c r="A155" s="2"/>
      <c r="B155" s="343"/>
      <c r="F155" s="719"/>
      <c r="H155" s="720"/>
      <c r="J155" s="720"/>
      <c r="K155" s="720"/>
      <c r="M155" s="719"/>
    </row>
    <row r="156" spans="1:16" s="243" customFormat="1" ht="12.75" hidden="1">
      <c r="A156" s="2"/>
      <c r="B156" s="721"/>
      <c r="F156" s="719"/>
      <c r="H156" s="720"/>
      <c r="J156" s="720"/>
      <c r="K156" s="720"/>
      <c r="M156" s="719"/>
    </row>
    <row r="157" spans="1:16" s="243" customFormat="1" ht="12.75" hidden="1">
      <c r="A157" s="2"/>
      <c r="B157" s="343"/>
      <c r="F157" s="719"/>
      <c r="H157" s="720"/>
      <c r="J157" s="720"/>
      <c r="K157" s="720"/>
      <c r="M157" s="719"/>
    </row>
    <row r="158" spans="1:16" s="243" customFormat="1" ht="12.75" hidden="1">
      <c r="A158" s="2"/>
      <c r="B158" s="346"/>
      <c r="F158" s="722"/>
      <c r="H158" s="723"/>
      <c r="J158" s="723"/>
      <c r="K158" s="723"/>
      <c r="M158" s="722"/>
    </row>
    <row r="159" spans="1:16" s="243" customFormat="1" ht="12.75" hidden="1">
      <c r="A159" s="2"/>
      <c r="B159" s="721"/>
      <c r="F159" s="719"/>
      <c r="H159" s="720"/>
      <c r="J159" s="720"/>
      <c r="K159" s="720"/>
      <c r="M159" s="719"/>
    </row>
    <row r="160" spans="1:16" s="243" customFormat="1" ht="12.75" hidden="1">
      <c r="A160" s="2"/>
      <c r="B160" s="343"/>
      <c r="F160" s="719"/>
      <c r="H160" s="720"/>
      <c r="J160" s="720"/>
      <c r="K160" s="720"/>
      <c r="M160" s="719"/>
    </row>
    <row r="161" spans="1:13" s="243" customFormat="1" ht="12.75" hidden="1">
      <c r="A161" s="2"/>
      <c r="B161" s="721"/>
      <c r="F161" s="719"/>
      <c r="H161" s="720"/>
      <c r="J161" s="720"/>
      <c r="K161" s="720"/>
      <c r="M161" s="719"/>
    </row>
    <row r="162" spans="1:13" s="243" customFormat="1" ht="12.75" hidden="1">
      <c r="A162" s="2"/>
      <c r="B162" s="721"/>
      <c r="F162" s="719"/>
      <c r="H162" s="720"/>
      <c r="J162" s="720"/>
      <c r="K162" s="720"/>
      <c r="M162" s="719"/>
    </row>
    <row r="163" spans="1:13" s="243" customFormat="1" ht="12.75" hidden="1">
      <c r="A163" s="2"/>
      <c r="B163" s="721"/>
      <c r="F163" s="719"/>
      <c r="H163" s="720"/>
      <c r="J163" s="720"/>
      <c r="K163" s="720"/>
      <c r="M163" s="719"/>
    </row>
    <row r="164" spans="1:13" s="243" customFormat="1" ht="12.75" hidden="1">
      <c r="A164" s="2"/>
      <c r="B164" s="721"/>
      <c r="F164" s="719"/>
      <c r="H164" s="720"/>
      <c r="J164" s="720"/>
      <c r="K164" s="720"/>
      <c r="M164" s="719"/>
    </row>
    <row r="165" spans="1:13" s="243" customFormat="1" ht="12.75" hidden="1">
      <c r="A165" s="2"/>
      <c r="B165" s="721"/>
      <c r="F165" s="719"/>
      <c r="H165" s="720"/>
      <c r="J165" s="720"/>
      <c r="K165" s="720"/>
      <c r="M165" s="719"/>
    </row>
    <row r="166" spans="1:13" s="243" customFormat="1" ht="12.75" hidden="1">
      <c r="A166" s="2"/>
      <c r="B166" s="721"/>
      <c r="F166" s="719"/>
      <c r="H166" s="720"/>
      <c r="J166" s="720"/>
      <c r="K166" s="720"/>
      <c r="M166" s="719"/>
    </row>
    <row r="167" spans="1:13" s="243" customFormat="1" ht="12.75" hidden="1">
      <c r="A167" s="2"/>
      <c r="B167" s="721"/>
      <c r="F167" s="719"/>
      <c r="H167" s="720"/>
      <c r="J167" s="720"/>
      <c r="K167" s="720"/>
      <c r="M167" s="719"/>
    </row>
    <row r="168" spans="1:13" s="243" customFormat="1" ht="12.75" hidden="1">
      <c r="A168" s="2"/>
      <c r="B168" s="721"/>
      <c r="F168" s="719"/>
      <c r="H168" s="720"/>
      <c r="J168" s="720"/>
      <c r="K168" s="720"/>
      <c r="M168" s="719"/>
    </row>
    <row r="169" spans="1:13" s="243" customFormat="1" ht="12.75" hidden="1">
      <c r="A169" s="2"/>
      <c r="B169" s="721"/>
      <c r="F169" s="719"/>
      <c r="H169" s="720"/>
      <c r="J169" s="720"/>
      <c r="K169" s="720"/>
      <c r="M169" s="719"/>
    </row>
    <row r="170" spans="1:13" s="243" customFormat="1" ht="12.75" hidden="1">
      <c r="A170" s="2"/>
      <c r="B170" s="721"/>
      <c r="F170" s="719"/>
      <c r="H170" s="720"/>
      <c r="J170" s="720"/>
      <c r="K170" s="720"/>
      <c r="M170" s="719"/>
    </row>
    <row r="171" spans="1:13" s="243" customFormat="1" ht="12.75" hidden="1">
      <c r="A171" s="2"/>
      <c r="B171" s="721"/>
      <c r="F171" s="719"/>
      <c r="H171" s="720"/>
      <c r="J171" s="720"/>
      <c r="K171" s="720"/>
      <c r="M171" s="719"/>
    </row>
    <row r="172" spans="1:13" s="243" customFormat="1" ht="12.75" hidden="1">
      <c r="A172" s="2"/>
      <c r="B172" s="343"/>
      <c r="F172" s="719"/>
      <c r="H172" s="720"/>
      <c r="J172" s="720"/>
      <c r="K172" s="720"/>
      <c r="M172" s="719"/>
    </row>
    <row r="173" spans="1:13" s="243" customFormat="1" ht="12.75" hidden="1">
      <c r="A173" s="2"/>
      <c r="F173" s="719"/>
      <c r="H173" s="720"/>
      <c r="J173" s="720"/>
      <c r="K173" s="720"/>
      <c r="M173" s="719"/>
    </row>
    <row r="174" spans="1:13" s="243" customFormat="1" ht="12.75" hidden="1">
      <c r="A174" s="2"/>
      <c r="F174" s="719"/>
      <c r="H174" s="720"/>
      <c r="J174" s="720"/>
      <c r="K174" s="720"/>
      <c r="M174" s="719"/>
    </row>
    <row r="175" spans="1:13" s="243" customFormat="1" ht="12.75" hidden="1">
      <c r="A175" s="2"/>
      <c r="F175" s="719"/>
      <c r="H175" s="720"/>
      <c r="J175" s="720"/>
      <c r="K175" s="720"/>
      <c r="M175" s="719"/>
    </row>
    <row r="176" spans="1:13" s="243" customFormat="1" ht="12.75" hidden="1">
      <c r="A176" s="2"/>
      <c r="F176" s="719"/>
      <c r="H176" s="720"/>
      <c r="J176" s="720"/>
      <c r="K176" s="720"/>
      <c r="M176" s="719"/>
    </row>
    <row r="177" spans="1:13" s="243" customFormat="1" ht="12.75" hidden="1">
      <c r="A177" s="2"/>
      <c r="F177" s="719"/>
      <c r="H177" s="720"/>
      <c r="J177" s="720"/>
      <c r="K177" s="720"/>
      <c r="M177" s="719"/>
    </row>
    <row r="178" spans="1:13" s="243" customFormat="1" ht="12.75" hidden="1">
      <c r="A178" s="2"/>
      <c r="F178" s="719"/>
      <c r="H178" s="720"/>
      <c r="J178" s="720"/>
      <c r="K178" s="720"/>
      <c r="M178" s="719"/>
    </row>
    <row r="179" spans="1:13" s="243" customFormat="1" ht="12.75" hidden="1">
      <c r="A179" s="2"/>
      <c r="F179" s="719"/>
      <c r="H179" s="720"/>
      <c r="J179" s="720"/>
      <c r="K179" s="720"/>
      <c r="M179" s="719"/>
    </row>
    <row r="180" spans="1:13" s="243" customFormat="1" ht="12.75" hidden="1">
      <c r="A180" s="2"/>
      <c r="F180" s="719"/>
      <c r="H180" s="720"/>
      <c r="J180" s="720"/>
      <c r="K180" s="720"/>
      <c r="M180" s="719"/>
    </row>
    <row r="181" spans="1:13" s="243" customFormat="1" ht="12.75" hidden="1">
      <c r="A181" s="2"/>
      <c r="F181" s="719"/>
      <c r="H181" s="720"/>
      <c r="J181" s="720"/>
      <c r="K181" s="720"/>
      <c r="M181" s="719"/>
    </row>
    <row r="182" spans="1:13" s="243" customFormat="1" ht="12.75" hidden="1">
      <c r="A182" s="2"/>
      <c r="F182" s="719"/>
      <c r="H182" s="720"/>
      <c r="J182" s="720"/>
      <c r="K182" s="720"/>
      <c r="M182" s="719"/>
    </row>
    <row r="183" spans="1:13" s="243" customFormat="1" ht="12.75" hidden="1">
      <c r="A183" s="2"/>
      <c r="F183" s="719"/>
      <c r="H183" s="720"/>
      <c r="J183" s="720"/>
      <c r="K183" s="720"/>
      <c r="M183" s="719"/>
    </row>
    <row r="184" spans="1:13" s="243" customFormat="1" ht="12.75" hidden="1">
      <c r="A184" s="2"/>
      <c r="F184" s="719"/>
      <c r="H184" s="720"/>
      <c r="J184" s="720"/>
      <c r="K184" s="720"/>
      <c r="M184" s="719"/>
    </row>
    <row r="185" spans="1:13" s="243" customFormat="1" ht="12.75" hidden="1">
      <c r="A185" s="2"/>
      <c r="F185" s="719"/>
      <c r="H185" s="720"/>
      <c r="J185" s="720"/>
      <c r="K185" s="720"/>
      <c r="M185" s="719"/>
    </row>
    <row r="186" spans="1:13" s="243" customFormat="1" ht="12.75" hidden="1">
      <c r="A186" s="2"/>
      <c r="F186" s="719"/>
      <c r="H186" s="720"/>
      <c r="J186" s="720"/>
      <c r="K186" s="720"/>
      <c r="M186" s="719"/>
    </row>
    <row r="187" spans="1:13" s="243" customFormat="1" ht="12.75" hidden="1">
      <c r="A187" s="2"/>
      <c r="F187" s="719"/>
      <c r="H187" s="720"/>
      <c r="J187" s="720"/>
      <c r="K187" s="720"/>
      <c r="M187" s="719"/>
    </row>
    <row r="188" spans="1:13" s="243" customFormat="1" ht="12.75" hidden="1">
      <c r="A188" s="2"/>
      <c r="F188" s="719"/>
      <c r="H188" s="720"/>
      <c r="J188" s="720"/>
      <c r="K188" s="720"/>
      <c r="M188" s="719"/>
    </row>
    <row r="189" spans="1:13" s="243" customFormat="1" ht="12.75" hidden="1">
      <c r="A189" s="2"/>
      <c r="F189" s="719"/>
      <c r="H189" s="720"/>
      <c r="J189" s="720"/>
      <c r="K189" s="720"/>
      <c r="M189" s="719"/>
    </row>
    <row r="190" spans="1:13" s="243" customFormat="1" ht="12.75" hidden="1">
      <c r="A190" s="2"/>
      <c r="F190" s="719"/>
      <c r="H190" s="720"/>
      <c r="J190" s="720"/>
      <c r="K190" s="720"/>
      <c r="M190" s="719"/>
    </row>
    <row r="191" spans="1:13" s="243" customFormat="1" ht="12.75" hidden="1">
      <c r="A191" s="2"/>
      <c r="F191" s="719"/>
      <c r="H191" s="720"/>
      <c r="J191" s="720"/>
      <c r="K191" s="720"/>
      <c r="M191" s="719"/>
    </row>
    <row r="192" spans="1:13" s="243" customFormat="1" ht="12.75" hidden="1">
      <c r="A192" s="2"/>
      <c r="F192" s="719"/>
      <c r="H192" s="720"/>
      <c r="J192" s="720"/>
      <c r="K192" s="720"/>
      <c r="M192" s="719"/>
    </row>
    <row r="193" spans="1:13" s="243" customFormat="1" ht="12.75" hidden="1">
      <c r="A193" s="2"/>
      <c r="F193" s="719"/>
      <c r="H193" s="720"/>
      <c r="J193" s="720"/>
      <c r="K193" s="720"/>
      <c r="M193" s="719"/>
    </row>
    <row r="194" spans="1:13" s="243" customFormat="1" ht="12.75" hidden="1">
      <c r="A194" s="2"/>
      <c r="F194" s="719"/>
      <c r="H194" s="720"/>
      <c r="J194" s="720"/>
      <c r="K194" s="720"/>
      <c r="M194" s="719"/>
    </row>
  </sheetData>
  <mergeCells count="26">
    <mergeCell ref="B146:P146"/>
    <mergeCell ref="B26:B35"/>
    <mergeCell ref="B36:B45"/>
    <mergeCell ref="B137:O137"/>
    <mergeCell ref="B122:B131"/>
    <mergeCell ref="B140:O140"/>
    <mergeCell ref="B133:O133"/>
    <mergeCell ref="B134:O134"/>
    <mergeCell ref="B135:O135"/>
    <mergeCell ref="B136:O136"/>
    <mergeCell ref="B48:C48"/>
    <mergeCell ref="B49:B58"/>
    <mergeCell ref="B59:B68"/>
    <mergeCell ref="B138:O138"/>
    <mergeCell ref="B139:O139"/>
    <mergeCell ref="B102:B111"/>
    <mergeCell ref="B3:B4"/>
    <mergeCell ref="C3:C4"/>
    <mergeCell ref="B6:B15"/>
    <mergeCell ref="B16:B25"/>
    <mergeCell ref="B5:C5"/>
    <mergeCell ref="B91:C91"/>
    <mergeCell ref="B112:B121"/>
    <mergeCell ref="B92:B101"/>
    <mergeCell ref="B69:B78"/>
    <mergeCell ref="B79:B88"/>
  </mergeCells>
  <hyperlinks>
    <hyperlink ref="B1" location="ToC!A1" display="Retour à la table des matières" xr:uid="{00000000-0004-0000-1900-000000000000}"/>
  </hyperlinks>
  <pageMargins left="0.51181102362204722" right="0.51181102362204722" top="0.51181102362204722" bottom="0.51181102362204722" header="0.23622047244094491" footer="0.23622047244094491"/>
  <pageSetup scale="81" firstPageNumber="6" fitToHeight="0" orientation="landscape" r:id="rId1"/>
  <headerFooter>
    <oddFooter>&amp;L&amp;G&amp;CInformations supplémentaires sur les 
fonds propres réglementaires&amp;RPage &amp;P de &amp;N]</oddFooter>
  </headerFooter>
  <rowBreaks count="5" manualBreakCount="5">
    <brk id="25" min="1" max="14" man="1"/>
    <brk id="47" min="1" max="14" man="1"/>
    <brk id="68" min="1" max="14" man="1"/>
    <brk id="90" min="1" max="14" man="1"/>
    <brk id="111" min="1" max="14" man="1"/>
  </row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49330-4CFA-4E34-B285-18EC4269D372}">
  <sheetPr codeName="Sheet23">
    <tabColor theme="5"/>
    <pageSetUpPr fitToPage="1"/>
  </sheetPr>
  <dimension ref="A1:S193"/>
  <sheetViews>
    <sheetView view="pageBreakPreview" zoomScale="60" zoomScaleNormal="100" workbookViewId="0"/>
  </sheetViews>
  <sheetFormatPr defaultColWidth="0" defaultRowHeight="15" zeroHeight="1"/>
  <cols>
    <col min="1" max="1" width="1.42578125" style="1" customWidth="1"/>
    <col min="2" max="2" width="13.42578125" customWidth="1"/>
    <col min="3" max="3" width="17.42578125" customWidth="1"/>
    <col min="4" max="4" width="10.42578125" customWidth="1"/>
    <col min="5" max="5" width="9.42578125" customWidth="1"/>
    <col min="6" max="6" width="9.42578125" style="717" customWidth="1"/>
    <col min="7" max="7" width="11" customWidth="1"/>
    <col min="8" max="8" width="10" style="718" customWidth="1"/>
    <col min="9" max="9" width="9.42578125" customWidth="1"/>
    <col min="10" max="10" width="9.42578125" style="792" customWidth="1"/>
    <col min="11" max="11" width="10.42578125" style="718" customWidth="1"/>
    <col min="12" max="12" width="9.42578125" customWidth="1"/>
    <col min="13" max="13" width="9.42578125" style="717" customWidth="1"/>
    <col min="14" max="14" width="9.42578125" customWidth="1"/>
    <col min="15" max="15" width="11.42578125" customWidth="1"/>
    <col min="16" max="16" width="1.42578125" customWidth="1"/>
    <col min="17" max="16384" width="8.42578125" hidden="1"/>
  </cols>
  <sheetData>
    <row r="1" spans="1:19" ht="12.2" customHeight="1">
      <c r="B1" s="100" t="s">
        <v>5</v>
      </c>
      <c r="C1" s="1"/>
      <c r="D1" s="1"/>
      <c r="E1" s="1"/>
      <c r="F1" s="790"/>
      <c r="G1" s="1"/>
      <c r="H1" s="791"/>
      <c r="I1" s="1"/>
      <c r="J1" s="817"/>
      <c r="K1" s="791"/>
      <c r="L1" s="1"/>
      <c r="M1" s="790"/>
      <c r="N1" s="1"/>
      <c r="O1" s="1"/>
      <c r="P1" s="1"/>
      <c r="Q1" s="1"/>
      <c r="R1" s="1"/>
      <c r="S1" s="1"/>
    </row>
    <row r="2" spans="1:19" s="295" customFormat="1" ht="20.100000000000001" customHeight="1">
      <c r="A2" s="31"/>
      <c r="B2" s="789" t="s">
        <v>1351</v>
      </c>
      <c r="C2" s="788"/>
      <c r="D2" s="788"/>
      <c r="E2" s="788"/>
      <c r="F2" s="788"/>
      <c r="G2" s="788"/>
      <c r="H2" s="788"/>
      <c r="I2" s="788"/>
      <c r="J2" s="788"/>
      <c r="K2" s="788"/>
      <c r="L2" s="788"/>
      <c r="M2" s="788"/>
      <c r="N2" s="788"/>
      <c r="O2" s="787"/>
      <c r="P2" s="31"/>
    </row>
    <row r="3" spans="1:19">
      <c r="B3" s="2173" t="s">
        <v>701</v>
      </c>
      <c r="C3" s="2175" t="s">
        <v>370</v>
      </c>
      <c r="D3" s="814" t="s">
        <v>77</v>
      </c>
      <c r="E3" s="814" t="s">
        <v>149</v>
      </c>
      <c r="F3" s="815" t="s">
        <v>148</v>
      </c>
      <c r="G3" s="814" t="s">
        <v>177</v>
      </c>
      <c r="H3" s="816" t="s">
        <v>176</v>
      </c>
      <c r="I3" s="814" t="s">
        <v>175</v>
      </c>
      <c r="J3" s="816" t="s">
        <v>174</v>
      </c>
      <c r="K3" s="816" t="s">
        <v>378</v>
      </c>
      <c r="L3" s="814" t="s">
        <v>377</v>
      </c>
      <c r="M3" s="815" t="s">
        <v>376</v>
      </c>
      <c r="N3" s="814" t="s">
        <v>394</v>
      </c>
      <c r="O3" s="813" t="s">
        <v>393</v>
      </c>
      <c r="P3" s="1"/>
    </row>
    <row r="4" spans="1:19" s="243" customFormat="1" ht="82.5" customHeight="1">
      <c r="A4" s="2"/>
      <c r="B4" s="2174"/>
      <c r="C4" s="2097"/>
      <c r="D4" s="811" t="s">
        <v>371</v>
      </c>
      <c r="E4" s="811" t="s">
        <v>1113</v>
      </c>
      <c r="F4" s="812" t="s">
        <v>373</v>
      </c>
      <c r="G4" s="811" t="s">
        <v>1114</v>
      </c>
      <c r="H4" s="811" t="s">
        <v>758</v>
      </c>
      <c r="I4" s="811" t="s">
        <v>759</v>
      </c>
      <c r="J4" s="811" t="s">
        <v>760</v>
      </c>
      <c r="K4" s="811" t="s">
        <v>761</v>
      </c>
      <c r="L4" s="811" t="s">
        <v>762</v>
      </c>
      <c r="M4" s="812" t="s">
        <v>763</v>
      </c>
      <c r="N4" s="811" t="s">
        <v>398</v>
      </c>
      <c r="O4" s="810" t="s">
        <v>764</v>
      </c>
      <c r="P4" s="2"/>
    </row>
    <row r="5" spans="1:19" s="243" customFormat="1" ht="15.75" customHeight="1">
      <c r="A5" s="2"/>
      <c r="B5" s="2172" t="str">
        <f>+CurrQtr</f>
        <v>T3 2023 
Bâle III révisé</v>
      </c>
      <c r="C5" s="2082"/>
      <c r="D5" s="808"/>
      <c r="E5" s="808"/>
      <c r="F5" s="808"/>
      <c r="G5" s="808"/>
      <c r="H5" s="809"/>
      <c r="I5" s="808"/>
      <c r="J5" s="809"/>
      <c r="K5" s="809"/>
      <c r="L5" s="808"/>
      <c r="M5" s="807"/>
      <c r="N5" s="806"/>
      <c r="O5" s="805"/>
      <c r="P5" s="2"/>
    </row>
    <row r="6" spans="1:19" s="243" customFormat="1" ht="12.75" customHeight="1">
      <c r="A6" s="2"/>
      <c r="B6" s="2162" t="s">
        <v>1152</v>
      </c>
      <c r="C6" s="425"/>
      <c r="D6" s="425"/>
      <c r="E6" s="425"/>
      <c r="F6" s="757"/>
      <c r="G6" s="425"/>
      <c r="H6" s="758"/>
      <c r="I6" s="425"/>
      <c r="J6" s="758"/>
      <c r="K6" s="758"/>
      <c r="L6" s="425"/>
      <c r="M6" s="757"/>
      <c r="N6" s="756"/>
      <c r="O6" s="751"/>
      <c r="P6" s="2"/>
    </row>
    <row r="7" spans="1:19" s="243" customFormat="1" ht="12.75" customHeight="1">
      <c r="A7" s="2"/>
      <c r="B7" s="2162"/>
      <c r="C7" s="755" t="s">
        <v>672</v>
      </c>
      <c r="D7" s="752">
        <v>169577</v>
      </c>
      <c r="E7" s="752">
        <v>5668</v>
      </c>
      <c r="F7" s="754">
        <v>0.47</v>
      </c>
      <c r="G7" s="752">
        <v>229417</v>
      </c>
      <c r="H7" s="524">
        <v>1E-4</v>
      </c>
      <c r="I7" s="752">
        <v>369</v>
      </c>
      <c r="J7" s="524">
        <v>0.1258</v>
      </c>
      <c r="K7" s="803">
        <v>2</v>
      </c>
      <c r="L7" s="752">
        <v>3055</v>
      </c>
      <c r="M7" s="183">
        <v>1.2999999999999999E-2</v>
      </c>
      <c r="N7" s="752">
        <v>5</v>
      </c>
      <c r="O7" s="751"/>
      <c r="P7" s="767"/>
    </row>
    <row r="8" spans="1:19" s="243" customFormat="1" ht="12.75" customHeight="1">
      <c r="A8" s="2"/>
      <c r="B8" s="2162"/>
      <c r="C8" s="755" t="s">
        <v>671</v>
      </c>
      <c r="D8" s="752">
        <v>899</v>
      </c>
      <c r="E8" s="752">
        <v>105</v>
      </c>
      <c r="F8" s="754">
        <v>0.4</v>
      </c>
      <c r="G8" s="752">
        <v>941</v>
      </c>
      <c r="H8" s="524">
        <v>1.8E-3</v>
      </c>
      <c r="I8" s="752">
        <v>16</v>
      </c>
      <c r="J8" s="524">
        <v>0.3649</v>
      </c>
      <c r="K8" s="803">
        <v>1.03</v>
      </c>
      <c r="L8" s="752">
        <v>233</v>
      </c>
      <c r="M8" s="183">
        <v>0.248</v>
      </c>
      <c r="N8" s="752">
        <v>1</v>
      </c>
      <c r="O8" s="751"/>
      <c r="P8" s="767"/>
    </row>
    <row r="9" spans="1:19" s="243" customFormat="1" ht="12.75" customHeight="1">
      <c r="A9" s="2"/>
      <c r="B9" s="2162"/>
      <c r="C9" s="755" t="s">
        <v>670</v>
      </c>
      <c r="D9" s="752">
        <v>484</v>
      </c>
      <c r="E9" s="752">
        <v>32</v>
      </c>
      <c r="F9" s="754">
        <v>0.39</v>
      </c>
      <c r="G9" s="752">
        <v>477</v>
      </c>
      <c r="H9" s="524">
        <v>3.5000000000000001E-3</v>
      </c>
      <c r="I9" s="752">
        <v>8</v>
      </c>
      <c r="J9" s="524">
        <v>0.25219999999999998</v>
      </c>
      <c r="K9" s="803">
        <v>1.23</v>
      </c>
      <c r="L9" s="752">
        <v>119</v>
      </c>
      <c r="M9" s="183">
        <v>0.249</v>
      </c>
      <c r="N9" s="752">
        <v>0</v>
      </c>
      <c r="O9" s="751"/>
      <c r="P9" s="767"/>
    </row>
    <row r="10" spans="1:19" s="243" customFormat="1" ht="12.75" customHeight="1">
      <c r="A10" s="2"/>
      <c r="B10" s="2162"/>
      <c r="C10" s="755" t="s">
        <v>668</v>
      </c>
      <c r="D10" s="752">
        <v>0</v>
      </c>
      <c r="E10" s="752">
        <v>0</v>
      </c>
      <c r="F10" s="754">
        <v>0</v>
      </c>
      <c r="G10" s="752">
        <v>0</v>
      </c>
      <c r="H10" s="524">
        <v>0</v>
      </c>
      <c r="I10" s="752">
        <v>0</v>
      </c>
      <c r="J10" s="524">
        <v>0</v>
      </c>
      <c r="K10" s="803">
        <v>0</v>
      </c>
      <c r="L10" s="752">
        <v>0</v>
      </c>
      <c r="M10" s="183">
        <v>0</v>
      </c>
      <c r="N10" s="752">
        <v>0</v>
      </c>
      <c r="O10" s="751"/>
      <c r="P10" s="767"/>
    </row>
    <row r="11" spans="1:19" s="243" customFormat="1" ht="12.75" customHeight="1">
      <c r="A11" s="2"/>
      <c r="B11" s="2162"/>
      <c r="C11" s="755" t="s">
        <v>667</v>
      </c>
      <c r="D11" s="752">
        <v>3930</v>
      </c>
      <c r="E11" s="752">
        <v>28</v>
      </c>
      <c r="F11" s="754">
        <v>0.42</v>
      </c>
      <c r="G11" s="752">
        <v>3961</v>
      </c>
      <c r="H11" s="524">
        <v>1.34E-2</v>
      </c>
      <c r="I11" s="752">
        <v>22</v>
      </c>
      <c r="J11" s="524">
        <v>0.1749</v>
      </c>
      <c r="K11" s="803">
        <v>1.27</v>
      </c>
      <c r="L11" s="752">
        <v>1370</v>
      </c>
      <c r="M11" s="183">
        <v>0.34599999999999997</v>
      </c>
      <c r="N11" s="752">
        <v>9</v>
      </c>
      <c r="O11" s="751"/>
      <c r="P11" s="767"/>
    </row>
    <row r="12" spans="1:19" s="243" customFormat="1" ht="12.75" customHeight="1">
      <c r="A12" s="2"/>
      <c r="B12" s="2162"/>
      <c r="C12" s="755" t="s">
        <v>666</v>
      </c>
      <c r="D12" s="752">
        <v>20</v>
      </c>
      <c r="E12" s="752">
        <v>0</v>
      </c>
      <c r="F12" s="754">
        <v>0</v>
      </c>
      <c r="G12" s="752">
        <v>20</v>
      </c>
      <c r="H12" s="524">
        <v>2.5600000000000001E-2</v>
      </c>
      <c r="I12" s="752">
        <v>1</v>
      </c>
      <c r="J12" s="524">
        <v>0.25</v>
      </c>
      <c r="K12" s="803">
        <v>5</v>
      </c>
      <c r="L12" s="752">
        <v>17</v>
      </c>
      <c r="M12" s="183">
        <v>0.85</v>
      </c>
      <c r="N12" s="752">
        <v>0</v>
      </c>
      <c r="O12" s="751"/>
      <c r="P12" s="767"/>
    </row>
    <row r="13" spans="1:19" s="243" customFormat="1" ht="12.75" customHeight="1">
      <c r="A13" s="2"/>
      <c r="B13" s="2162"/>
      <c r="C13" s="755" t="s">
        <v>665</v>
      </c>
      <c r="D13" s="752">
        <v>648</v>
      </c>
      <c r="E13" s="752">
        <v>0</v>
      </c>
      <c r="F13" s="1529">
        <v>0.25</v>
      </c>
      <c r="G13" s="752">
        <v>648</v>
      </c>
      <c r="H13" s="524">
        <v>0.17019999999999999</v>
      </c>
      <c r="I13" s="752">
        <v>4</v>
      </c>
      <c r="J13" s="524">
        <v>3.2399999999999998E-2</v>
      </c>
      <c r="K13" s="803">
        <v>0.67</v>
      </c>
      <c r="L13" s="752">
        <v>98</v>
      </c>
      <c r="M13" s="183">
        <v>0.151</v>
      </c>
      <c r="N13" s="752">
        <v>4</v>
      </c>
      <c r="O13" s="751"/>
      <c r="P13" s="2"/>
    </row>
    <row r="14" spans="1:19" s="243" customFormat="1" ht="12.75" customHeight="1">
      <c r="A14" s="2"/>
      <c r="B14" s="2162"/>
      <c r="C14" s="750" t="s">
        <v>664</v>
      </c>
      <c r="D14" s="745">
        <v>208</v>
      </c>
      <c r="E14" s="745">
        <v>0</v>
      </c>
      <c r="F14" s="749">
        <v>0</v>
      </c>
      <c r="G14" s="745">
        <v>208</v>
      </c>
      <c r="H14" s="748">
        <v>1</v>
      </c>
      <c r="I14" s="745">
        <v>2</v>
      </c>
      <c r="J14" s="748">
        <v>0.25009999999999999</v>
      </c>
      <c r="K14" s="802">
        <v>3.72</v>
      </c>
      <c r="L14" s="745">
        <v>1</v>
      </c>
      <c r="M14" s="746">
        <v>5.0000000000000001E-3</v>
      </c>
      <c r="N14" s="745">
        <v>52</v>
      </c>
      <c r="O14" s="744"/>
      <c r="P14" s="2"/>
    </row>
    <row r="15" spans="1:19" s="243" customFormat="1" ht="12.75" customHeight="1">
      <c r="A15" s="2"/>
      <c r="B15" s="2162"/>
      <c r="C15" s="766" t="s">
        <v>663</v>
      </c>
      <c r="D15" s="762">
        <v>175766</v>
      </c>
      <c r="E15" s="762">
        <v>5833</v>
      </c>
      <c r="F15" s="765">
        <v>0.47</v>
      </c>
      <c r="G15" s="762">
        <v>235672</v>
      </c>
      <c r="H15" s="764">
        <v>1.6999999999999999E-3</v>
      </c>
      <c r="I15" s="762">
        <v>422</v>
      </c>
      <c r="J15" s="764">
        <v>0.12770000000000001</v>
      </c>
      <c r="K15" s="804">
        <v>1.98</v>
      </c>
      <c r="L15" s="762">
        <v>4893</v>
      </c>
      <c r="M15" s="761">
        <v>2.1000000000000001E-2</v>
      </c>
      <c r="N15" s="760">
        <v>71</v>
      </c>
      <c r="O15" s="759">
        <v>3</v>
      </c>
      <c r="P15" s="2"/>
    </row>
    <row r="16" spans="1:19" s="243" customFormat="1" ht="12.75" customHeight="1">
      <c r="A16" s="2"/>
      <c r="B16" s="2162" t="s">
        <v>709</v>
      </c>
      <c r="C16" s="425"/>
      <c r="D16" s="425"/>
      <c r="E16" s="425"/>
      <c r="F16" s="757"/>
      <c r="G16" s="425"/>
      <c r="H16" s="758"/>
      <c r="I16" s="425"/>
      <c r="J16" s="758"/>
      <c r="K16" s="758"/>
      <c r="L16" s="425"/>
      <c r="M16" s="757"/>
      <c r="N16" s="756"/>
      <c r="O16" s="751"/>
      <c r="P16" s="2"/>
    </row>
    <row r="17" spans="1:16" s="243" customFormat="1" ht="12.75" customHeight="1">
      <c r="A17" s="2"/>
      <c r="B17" s="2162"/>
      <c r="C17" s="755" t="s">
        <v>672</v>
      </c>
      <c r="D17" s="752">
        <v>0</v>
      </c>
      <c r="E17" s="752">
        <v>0</v>
      </c>
      <c r="F17" s="754">
        <v>0</v>
      </c>
      <c r="G17" s="752">
        <v>0</v>
      </c>
      <c r="H17" s="524">
        <v>0</v>
      </c>
      <c r="I17" s="752">
        <v>0</v>
      </c>
      <c r="J17" s="524">
        <v>0</v>
      </c>
      <c r="K17" s="803">
        <v>0</v>
      </c>
      <c r="L17" s="752">
        <v>0</v>
      </c>
      <c r="M17" s="183">
        <v>0</v>
      </c>
      <c r="N17" s="752">
        <v>0</v>
      </c>
      <c r="O17" s="751"/>
      <c r="P17" s="2"/>
    </row>
    <row r="18" spans="1:16" s="243" customFormat="1" ht="12.75" customHeight="1">
      <c r="A18" s="2"/>
      <c r="B18" s="2162"/>
      <c r="C18" s="755" t="s">
        <v>671</v>
      </c>
      <c r="D18" s="752">
        <v>0</v>
      </c>
      <c r="E18" s="752">
        <v>0</v>
      </c>
      <c r="F18" s="754">
        <v>0</v>
      </c>
      <c r="G18" s="752">
        <v>0</v>
      </c>
      <c r="H18" s="524">
        <v>0</v>
      </c>
      <c r="I18" s="752">
        <v>0</v>
      </c>
      <c r="J18" s="524">
        <v>0</v>
      </c>
      <c r="K18" s="803">
        <v>0</v>
      </c>
      <c r="L18" s="752">
        <v>0</v>
      </c>
      <c r="M18" s="183">
        <v>0</v>
      </c>
      <c r="N18" s="752">
        <v>0</v>
      </c>
      <c r="O18" s="751"/>
      <c r="P18" s="2"/>
    </row>
    <row r="19" spans="1:16" s="243" customFormat="1" ht="12.75" customHeight="1">
      <c r="A19" s="2"/>
      <c r="B19" s="2162"/>
      <c r="C19" s="755" t="s">
        <v>670</v>
      </c>
      <c r="D19" s="752">
        <v>0</v>
      </c>
      <c r="E19" s="752">
        <v>0</v>
      </c>
      <c r="F19" s="754">
        <v>0</v>
      </c>
      <c r="G19" s="752">
        <v>0</v>
      </c>
      <c r="H19" s="524">
        <v>0</v>
      </c>
      <c r="I19" s="752">
        <v>0</v>
      </c>
      <c r="J19" s="524">
        <v>0</v>
      </c>
      <c r="K19" s="803">
        <v>0</v>
      </c>
      <c r="L19" s="752">
        <v>0</v>
      </c>
      <c r="M19" s="183">
        <v>0</v>
      </c>
      <c r="N19" s="752">
        <v>0</v>
      </c>
      <c r="O19" s="751"/>
      <c r="P19" s="2"/>
    </row>
    <row r="20" spans="1:16" s="243" customFormat="1" ht="12.75" customHeight="1">
      <c r="A20" s="2"/>
      <c r="B20" s="2162"/>
      <c r="C20" s="755" t="s">
        <v>668</v>
      </c>
      <c r="D20" s="752">
        <v>0</v>
      </c>
      <c r="E20" s="752">
        <v>0</v>
      </c>
      <c r="F20" s="754">
        <v>0</v>
      </c>
      <c r="G20" s="752">
        <v>0</v>
      </c>
      <c r="H20" s="524">
        <v>0</v>
      </c>
      <c r="I20" s="752">
        <v>0</v>
      </c>
      <c r="J20" s="524">
        <v>0</v>
      </c>
      <c r="K20" s="803">
        <v>0</v>
      </c>
      <c r="L20" s="752">
        <v>0</v>
      </c>
      <c r="M20" s="183">
        <v>0</v>
      </c>
      <c r="N20" s="752">
        <v>0</v>
      </c>
      <c r="O20" s="751"/>
      <c r="P20" s="2"/>
    </row>
    <row r="21" spans="1:16" s="243" customFormat="1" ht="12.75" customHeight="1">
      <c r="A21" s="2"/>
      <c r="B21" s="2162"/>
      <c r="C21" s="755" t="s">
        <v>667</v>
      </c>
      <c r="D21" s="752">
        <v>0</v>
      </c>
      <c r="E21" s="752">
        <v>0</v>
      </c>
      <c r="F21" s="754">
        <v>0</v>
      </c>
      <c r="G21" s="752">
        <v>0</v>
      </c>
      <c r="H21" s="524">
        <v>0</v>
      </c>
      <c r="I21" s="752">
        <v>0</v>
      </c>
      <c r="J21" s="524">
        <v>0</v>
      </c>
      <c r="K21" s="803">
        <v>0</v>
      </c>
      <c r="L21" s="752">
        <v>0</v>
      </c>
      <c r="M21" s="183">
        <v>0</v>
      </c>
      <c r="N21" s="752">
        <v>0</v>
      </c>
      <c r="O21" s="751"/>
      <c r="P21" s="2"/>
    </row>
    <row r="22" spans="1:16" s="243" customFormat="1" ht="12.75" customHeight="1">
      <c r="A22" s="2"/>
      <c r="B22" s="2162"/>
      <c r="C22" s="755" t="s">
        <v>666</v>
      </c>
      <c r="D22" s="752">
        <v>0</v>
      </c>
      <c r="E22" s="752">
        <v>0</v>
      </c>
      <c r="F22" s="754">
        <v>0</v>
      </c>
      <c r="G22" s="752">
        <v>0</v>
      </c>
      <c r="H22" s="524">
        <v>0</v>
      </c>
      <c r="I22" s="752">
        <v>0</v>
      </c>
      <c r="J22" s="524">
        <v>0</v>
      </c>
      <c r="K22" s="803">
        <v>0</v>
      </c>
      <c r="L22" s="752">
        <v>0</v>
      </c>
      <c r="M22" s="183">
        <v>0</v>
      </c>
      <c r="N22" s="752">
        <v>0</v>
      </c>
      <c r="O22" s="751"/>
      <c r="P22" s="2"/>
    </row>
    <row r="23" spans="1:16" s="243" customFormat="1" ht="12.75" customHeight="1">
      <c r="A23" s="2"/>
      <c r="B23" s="2162"/>
      <c r="C23" s="755" t="s">
        <v>665</v>
      </c>
      <c r="D23" s="752">
        <v>0</v>
      </c>
      <c r="E23" s="752">
        <v>0</v>
      </c>
      <c r="F23" s="754">
        <v>0</v>
      </c>
      <c r="G23" s="752">
        <v>0</v>
      </c>
      <c r="H23" s="524">
        <v>0</v>
      </c>
      <c r="I23" s="752">
        <v>0</v>
      </c>
      <c r="J23" s="524">
        <v>0</v>
      </c>
      <c r="K23" s="803">
        <v>0</v>
      </c>
      <c r="L23" s="752">
        <v>0</v>
      </c>
      <c r="M23" s="183">
        <v>0</v>
      </c>
      <c r="N23" s="752">
        <v>0</v>
      </c>
      <c r="O23" s="751"/>
      <c r="P23" s="2"/>
    </row>
    <row r="24" spans="1:16" s="243" customFormat="1" ht="12.75" customHeight="1">
      <c r="A24" s="2"/>
      <c r="B24" s="2162"/>
      <c r="C24" s="750" t="s">
        <v>664</v>
      </c>
      <c r="D24" s="745">
        <v>0</v>
      </c>
      <c r="E24" s="745">
        <v>0</v>
      </c>
      <c r="F24" s="749">
        <v>0</v>
      </c>
      <c r="G24" s="745">
        <v>0</v>
      </c>
      <c r="H24" s="748">
        <v>0</v>
      </c>
      <c r="I24" s="745">
        <v>0</v>
      </c>
      <c r="J24" s="748">
        <v>0</v>
      </c>
      <c r="K24" s="802">
        <v>0</v>
      </c>
      <c r="L24" s="745">
        <v>0</v>
      </c>
      <c r="M24" s="746">
        <v>0</v>
      </c>
      <c r="N24" s="745">
        <v>0</v>
      </c>
      <c r="O24" s="744"/>
      <c r="P24" s="2"/>
    </row>
    <row r="25" spans="1:16" s="243" customFormat="1" ht="12.75" customHeight="1">
      <c r="A25" s="2"/>
      <c r="B25" s="2162"/>
      <c r="C25" s="766" t="s">
        <v>663</v>
      </c>
      <c r="D25" s="762">
        <v>0</v>
      </c>
      <c r="E25" s="762">
        <v>0</v>
      </c>
      <c r="F25" s="765">
        <v>0</v>
      </c>
      <c r="G25" s="762">
        <v>0</v>
      </c>
      <c r="H25" s="764">
        <v>0</v>
      </c>
      <c r="I25" s="762">
        <v>0</v>
      </c>
      <c r="J25" s="764">
        <v>0</v>
      </c>
      <c r="K25" s="804">
        <v>0</v>
      </c>
      <c r="L25" s="762">
        <v>0</v>
      </c>
      <c r="M25" s="761">
        <v>0</v>
      </c>
      <c r="N25" s="760">
        <v>0</v>
      </c>
      <c r="O25" s="759">
        <v>0</v>
      </c>
      <c r="P25" s="2"/>
    </row>
    <row r="26" spans="1:16" s="243" customFormat="1" ht="12.75" customHeight="1">
      <c r="A26" s="2"/>
      <c r="B26" s="2170" t="s">
        <v>1374</v>
      </c>
      <c r="C26" s="425"/>
      <c r="D26" s="425"/>
      <c r="E26" s="425"/>
      <c r="F26" s="757"/>
      <c r="G26" s="425"/>
      <c r="H26" s="758"/>
      <c r="I26" s="425"/>
      <c r="J26" s="758"/>
      <c r="K26" s="758"/>
      <c r="L26" s="425"/>
      <c r="M26" s="757"/>
      <c r="N26" s="756"/>
      <c r="O26" s="751"/>
      <c r="P26" s="2"/>
    </row>
    <row r="27" spans="1:16" s="243" customFormat="1" ht="12.75" customHeight="1">
      <c r="A27" s="2"/>
      <c r="B27" s="2170"/>
      <c r="C27" s="755" t="s">
        <v>672</v>
      </c>
      <c r="D27" s="752">
        <v>20832</v>
      </c>
      <c r="E27" s="752">
        <v>17318</v>
      </c>
      <c r="F27" s="754">
        <v>0.45</v>
      </c>
      <c r="G27" s="752">
        <v>29687</v>
      </c>
      <c r="H27" s="524">
        <v>1.1000000000000001E-3</v>
      </c>
      <c r="I27" s="752">
        <v>1309</v>
      </c>
      <c r="J27" s="524">
        <v>0.3947</v>
      </c>
      <c r="K27" s="803">
        <v>1.98</v>
      </c>
      <c r="L27" s="752">
        <v>6687</v>
      </c>
      <c r="M27" s="183">
        <v>0.22500000000000001</v>
      </c>
      <c r="N27" s="752">
        <v>12</v>
      </c>
      <c r="O27" s="751"/>
      <c r="P27" s="2"/>
    </row>
    <row r="28" spans="1:16" s="243" customFormat="1" ht="12.75" customHeight="1">
      <c r="A28" s="2"/>
      <c r="B28" s="2168"/>
      <c r="C28" s="755" t="s">
        <v>671</v>
      </c>
      <c r="D28" s="752">
        <v>25349</v>
      </c>
      <c r="E28" s="752">
        <v>16304</v>
      </c>
      <c r="F28" s="754">
        <v>0.44</v>
      </c>
      <c r="G28" s="752">
        <v>32920</v>
      </c>
      <c r="H28" s="524">
        <v>1.8E-3</v>
      </c>
      <c r="I28" s="752">
        <v>1842</v>
      </c>
      <c r="J28" s="524">
        <v>0.35980000000000001</v>
      </c>
      <c r="K28" s="803">
        <v>1.7</v>
      </c>
      <c r="L28" s="752">
        <v>8809</v>
      </c>
      <c r="M28" s="183">
        <v>0.26800000000000002</v>
      </c>
      <c r="N28" s="752">
        <v>22</v>
      </c>
      <c r="O28" s="751"/>
      <c r="P28" s="2"/>
    </row>
    <row r="29" spans="1:16" s="243" customFormat="1" ht="12.75" customHeight="1">
      <c r="A29" s="2"/>
      <c r="B29" s="2170"/>
      <c r="C29" s="755" t="s">
        <v>670</v>
      </c>
      <c r="D29" s="752">
        <v>38633</v>
      </c>
      <c r="E29" s="752">
        <v>25385</v>
      </c>
      <c r="F29" s="754">
        <v>0.47</v>
      </c>
      <c r="G29" s="752">
        <v>50216</v>
      </c>
      <c r="H29" s="524">
        <v>2.8999999999999998E-3</v>
      </c>
      <c r="I29" s="752">
        <v>5356</v>
      </c>
      <c r="J29" s="524">
        <v>0.38040000000000002</v>
      </c>
      <c r="K29" s="803">
        <v>1.75</v>
      </c>
      <c r="L29" s="752">
        <v>18540</v>
      </c>
      <c r="M29" s="183">
        <v>0.36899999999999999</v>
      </c>
      <c r="N29" s="752">
        <v>56</v>
      </c>
      <c r="O29" s="751"/>
      <c r="P29" s="2"/>
    </row>
    <row r="30" spans="1:16" s="243" customFormat="1" ht="12.75" customHeight="1">
      <c r="A30" s="2"/>
      <c r="B30" s="2170"/>
      <c r="C30" s="755" t="s">
        <v>668</v>
      </c>
      <c r="D30" s="752">
        <v>0</v>
      </c>
      <c r="E30" s="752">
        <v>0</v>
      </c>
      <c r="F30" s="754">
        <v>0</v>
      </c>
      <c r="G30" s="752">
        <v>0</v>
      </c>
      <c r="H30" s="524">
        <v>0</v>
      </c>
      <c r="I30" s="752">
        <v>0</v>
      </c>
      <c r="J30" s="524">
        <v>0</v>
      </c>
      <c r="K30" s="803">
        <v>0</v>
      </c>
      <c r="L30" s="752">
        <v>0</v>
      </c>
      <c r="M30" s="183">
        <v>0</v>
      </c>
      <c r="N30" s="752">
        <v>0</v>
      </c>
      <c r="O30" s="751"/>
      <c r="P30" s="2"/>
    </row>
    <row r="31" spans="1:16" s="243" customFormat="1" ht="12.75" customHeight="1">
      <c r="A31" s="2"/>
      <c r="B31" s="2170"/>
      <c r="C31" s="755" t="s">
        <v>667</v>
      </c>
      <c r="D31" s="752">
        <v>16474</v>
      </c>
      <c r="E31" s="752">
        <v>8707</v>
      </c>
      <c r="F31" s="754">
        <v>0.48</v>
      </c>
      <c r="G31" s="752">
        <v>20194</v>
      </c>
      <c r="H31" s="524">
        <v>1.01E-2</v>
      </c>
      <c r="I31" s="752">
        <v>2866</v>
      </c>
      <c r="J31" s="524">
        <v>0.39900000000000002</v>
      </c>
      <c r="K31" s="803">
        <v>1.66</v>
      </c>
      <c r="L31" s="752">
        <v>13350</v>
      </c>
      <c r="M31" s="183">
        <v>0.66100000000000003</v>
      </c>
      <c r="N31" s="752">
        <v>82</v>
      </c>
      <c r="O31" s="751"/>
      <c r="P31" s="2"/>
    </row>
    <row r="32" spans="1:16" s="243" customFormat="1" ht="12.75" customHeight="1">
      <c r="A32" s="2"/>
      <c r="B32" s="2170"/>
      <c r="C32" s="755" t="s">
        <v>666</v>
      </c>
      <c r="D32" s="752">
        <v>1761</v>
      </c>
      <c r="E32" s="752">
        <v>658</v>
      </c>
      <c r="F32" s="754">
        <v>0.46</v>
      </c>
      <c r="G32" s="752">
        <v>1976</v>
      </c>
      <c r="H32" s="524">
        <v>3.8800000000000001E-2</v>
      </c>
      <c r="I32" s="752">
        <v>338</v>
      </c>
      <c r="J32" s="524">
        <v>0.41370000000000001</v>
      </c>
      <c r="K32" s="803">
        <v>1.65</v>
      </c>
      <c r="L32" s="752">
        <v>1983</v>
      </c>
      <c r="M32" s="183">
        <v>1.004</v>
      </c>
      <c r="N32" s="752">
        <v>31</v>
      </c>
      <c r="O32" s="751"/>
      <c r="P32" s="2"/>
    </row>
    <row r="33" spans="1:16" s="243" customFormat="1" ht="12.75" customHeight="1">
      <c r="A33" s="2"/>
      <c r="B33" s="2170"/>
      <c r="C33" s="755" t="s">
        <v>665</v>
      </c>
      <c r="D33" s="752">
        <v>462</v>
      </c>
      <c r="E33" s="752">
        <v>51</v>
      </c>
      <c r="F33" s="754">
        <v>0.43</v>
      </c>
      <c r="G33" s="752">
        <v>469</v>
      </c>
      <c r="H33" s="524">
        <v>0.28179999999999999</v>
      </c>
      <c r="I33" s="752">
        <v>58</v>
      </c>
      <c r="J33" s="524">
        <v>0.38719999999999999</v>
      </c>
      <c r="K33" s="803">
        <v>1.39</v>
      </c>
      <c r="L33" s="752">
        <v>812</v>
      </c>
      <c r="M33" s="183">
        <v>1.7310000000000001</v>
      </c>
      <c r="N33" s="752">
        <v>51</v>
      </c>
      <c r="O33" s="751"/>
      <c r="P33" s="2"/>
    </row>
    <row r="34" spans="1:16" s="243" customFormat="1" ht="12.75" customHeight="1">
      <c r="A34" s="2"/>
      <c r="B34" s="2170"/>
      <c r="C34" s="750" t="s">
        <v>664</v>
      </c>
      <c r="D34" s="745">
        <v>790</v>
      </c>
      <c r="E34" s="745">
        <v>153</v>
      </c>
      <c r="F34" s="749">
        <v>0.6</v>
      </c>
      <c r="G34" s="745">
        <v>814</v>
      </c>
      <c r="H34" s="748">
        <v>1</v>
      </c>
      <c r="I34" s="745">
        <v>73</v>
      </c>
      <c r="J34" s="748">
        <v>0.37259999999999999</v>
      </c>
      <c r="K34" s="802">
        <v>1.35</v>
      </c>
      <c r="L34" s="745">
        <v>1895</v>
      </c>
      <c r="M34" s="746">
        <v>2.3279999999999998</v>
      </c>
      <c r="N34" s="745">
        <v>224</v>
      </c>
      <c r="O34" s="744"/>
      <c r="P34" s="2"/>
    </row>
    <row r="35" spans="1:16" s="243" customFormat="1" ht="12.75" customHeight="1">
      <c r="A35" s="2"/>
      <c r="B35" s="2170"/>
      <c r="C35" s="766" t="s">
        <v>663</v>
      </c>
      <c r="D35" s="762">
        <v>104301</v>
      </c>
      <c r="E35" s="762">
        <v>68576</v>
      </c>
      <c r="F35" s="765">
        <v>0.46</v>
      </c>
      <c r="G35" s="762">
        <v>136276</v>
      </c>
      <c r="H35" s="764">
        <v>1.0800000000000001E-2</v>
      </c>
      <c r="I35" s="762">
        <v>11842</v>
      </c>
      <c r="J35" s="764">
        <v>0.38169999999999998</v>
      </c>
      <c r="K35" s="804">
        <v>1.77</v>
      </c>
      <c r="L35" s="762">
        <v>52076</v>
      </c>
      <c r="M35" s="761">
        <v>0.38200000000000001</v>
      </c>
      <c r="N35" s="760">
        <v>478</v>
      </c>
      <c r="O35" s="759">
        <v>450</v>
      </c>
      <c r="P35" s="2"/>
    </row>
    <row r="36" spans="1:16" s="243" customFormat="1" ht="12.75" customHeight="1">
      <c r="A36" s="2"/>
      <c r="B36" s="2170" t="s">
        <v>1375</v>
      </c>
      <c r="C36" s="425"/>
      <c r="D36" s="425"/>
      <c r="E36" s="425"/>
      <c r="F36" s="757"/>
      <c r="G36" s="425"/>
      <c r="H36" s="758"/>
      <c r="I36" s="425"/>
      <c r="J36" s="758"/>
      <c r="K36" s="758"/>
      <c r="L36" s="425"/>
      <c r="M36" s="757"/>
      <c r="N36" s="756"/>
      <c r="O36" s="751"/>
      <c r="P36" s="2"/>
    </row>
    <row r="37" spans="1:16" s="243" customFormat="1" ht="12.75" customHeight="1">
      <c r="A37" s="2"/>
      <c r="B37" s="2170"/>
      <c r="C37" s="755" t="s">
        <v>672</v>
      </c>
      <c r="D37" s="752">
        <v>1662</v>
      </c>
      <c r="E37" s="752">
        <v>2537</v>
      </c>
      <c r="F37" s="754">
        <v>0.39</v>
      </c>
      <c r="G37" s="752">
        <v>2498</v>
      </c>
      <c r="H37" s="524">
        <v>1E-3</v>
      </c>
      <c r="I37" s="752">
        <v>66</v>
      </c>
      <c r="J37" s="524">
        <v>0.31790000000000002</v>
      </c>
      <c r="K37" s="803">
        <v>2.5</v>
      </c>
      <c r="L37" s="752">
        <v>576</v>
      </c>
      <c r="M37" s="183">
        <v>0.23100000000000001</v>
      </c>
      <c r="N37" s="752">
        <v>1</v>
      </c>
      <c r="O37" s="751"/>
      <c r="P37" s="2"/>
    </row>
    <row r="38" spans="1:16" s="243" customFormat="1" ht="12.75" customHeight="1">
      <c r="A38" s="2"/>
      <c r="B38" s="2170"/>
      <c r="C38" s="755" t="s">
        <v>671</v>
      </c>
      <c r="D38" s="752">
        <v>3891</v>
      </c>
      <c r="E38" s="752">
        <v>2759</v>
      </c>
      <c r="F38" s="754">
        <v>0.44</v>
      </c>
      <c r="G38" s="752">
        <v>4850</v>
      </c>
      <c r="H38" s="524">
        <v>1.8E-3</v>
      </c>
      <c r="I38" s="752">
        <v>159</v>
      </c>
      <c r="J38" s="524">
        <v>0.28410000000000002</v>
      </c>
      <c r="K38" s="803">
        <v>1.84</v>
      </c>
      <c r="L38" s="752">
        <v>1349</v>
      </c>
      <c r="M38" s="183">
        <v>0.27800000000000002</v>
      </c>
      <c r="N38" s="752">
        <v>3</v>
      </c>
      <c r="O38" s="751"/>
      <c r="P38" s="2"/>
    </row>
    <row r="39" spans="1:16" s="243" customFormat="1" ht="12.75" customHeight="1">
      <c r="A39" s="2"/>
      <c r="B39" s="2170"/>
      <c r="C39" s="755" t="s">
        <v>670</v>
      </c>
      <c r="D39" s="752">
        <v>4921</v>
      </c>
      <c r="E39" s="752">
        <v>4106</v>
      </c>
      <c r="F39" s="754">
        <v>0.42</v>
      </c>
      <c r="G39" s="752">
        <v>6236</v>
      </c>
      <c r="H39" s="524">
        <v>2.7000000000000001E-3</v>
      </c>
      <c r="I39" s="752">
        <v>283</v>
      </c>
      <c r="J39" s="524">
        <v>0.33789999999999998</v>
      </c>
      <c r="K39" s="803">
        <v>2.08</v>
      </c>
      <c r="L39" s="752">
        <v>2598</v>
      </c>
      <c r="M39" s="183">
        <v>0.41699999999999998</v>
      </c>
      <c r="N39" s="752">
        <v>6</v>
      </c>
      <c r="O39" s="751"/>
      <c r="P39" s="2"/>
    </row>
    <row r="40" spans="1:16" s="243" customFormat="1" ht="12.75" customHeight="1">
      <c r="A40" s="2"/>
      <c r="B40" s="2170"/>
      <c r="C40" s="755" t="s">
        <v>668</v>
      </c>
      <c r="D40" s="752">
        <v>0</v>
      </c>
      <c r="E40" s="752">
        <v>0</v>
      </c>
      <c r="F40" s="754">
        <v>0</v>
      </c>
      <c r="G40" s="752">
        <v>0</v>
      </c>
      <c r="H40" s="524">
        <v>0</v>
      </c>
      <c r="I40" s="752">
        <v>0</v>
      </c>
      <c r="J40" s="524">
        <v>0</v>
      </c>
      <c r="K40" s="803">
        <v>0</v>
      </c>
      <c r="L40" s="752">
        <v>0</v>
      </c>
      <c r="M40" s="183">
        <v>0</v>
      </c>
      <c r="N40" s="752">
        <v>0</v>
      </c>
      <c r="O40" s="751"/>
      <c r="P40" s="2"/>
    </row>
    <row r="41" spans="1:16" s="243" customFormat="1" ht="12.75" customHeight="1">
      <c r="A41" s="2"/>
      <c r="B41" s="2170"/>
      <c r="C41" s="755" t="s">
        <v>667</v>
      </c>
      <c r="D41" s="752">
        <v>429</v>
      </c>
      <c r="E41" s="752">
        <v>244</v>
      </c>
      <c r="F41" s="754">
        <v>0.49</v>
      </c>
      <c r="G41" s="752">
        <v>485</v>
      </c>
      <c r="H41" s="524">
        <v>9.1999999999999998E-3</v>
      </c>
      <c r="I41" s="752">
        <v>38</v>
      </c>
      <c r="J41" s="524">
        <v>0.35560000000000003</v>
      </c>
      <c r="K41" s="803">
        <v>2.8</v>
      </c>
      <c r="L41" s="752">
        <v>362</v>
      </c>
      <c r="M41" s="183">
        <v>0.746</v>
      </c>
      <c r="N41" s="752">
        <v>2</v>
      </c>
      <c r="O41" s="751"/>
      <c r="P41" s="2"/>
    </row>
    <row r="42" spans="1:16" s="243" customFormat="1" ht="12.75" customHeight="1">
      <c r="A42" s="2"/>
      <c r="B42" s="2170"/>
      <c r="C42" s="755" t="s">
        <v>666</v>
      </c>
      <c r="D42" s="752">
        <v>36</v>
      </c>
      <c r="E42" s="752">
        <v>0</v>
      </c>
      <c r="F42" s="754">
        <v>0</v>
      </c>
      <c r="G42" s="752">
        <v>21</v>
      </c>
      <c r="H42" s="524">
        <v>4.7699999999999999E-2</v>
      </c>
      <c r="I42" s="752">
        <v>4</v>
      </c>
      <c r="J42" s="524">
        <v>0.30809999999999998</v>
      </c>
      <c r="K42" s="803">
        <v>2.23</v>
      </c>
      <c r="L42" s="752">
        <v>19</v>
      </c>
      <c r="M42" s="183">
        <v>0.90500000000000003</v>
      </c>
      <c r="N42" s="752">
        <v>0</v>
      </c>
      <c r="O42" s="751"/>
      <c r="P42" s="2"/>
    </row>
    <row r="43" spans="1:16" s="243" customFormat="1" ht="12.75" customHeight="1">
      <c r="A43" s="2"/>
      <c r="B43" s="2170"/>
      <c r="C43" s="755" t="s">
        <v>665</v>
      </c>
      <c r="D43" s="752">
        <v>0</v>
      </c>
      <c r="E43" s="752">
        <v>0</v>
      </c>
      <c r="F43" s="754">
        <v>0.47</v>
      </c>
      <c r="G43" s="752">
        <v>0</v>
      </c>
      <c r="H43" s="524">
        <v>0.17019999999999999</v>
      </c>
      <c r="I43" s="752">
        <v>3</v>
      </c>
      <c r="J43" s="524">
        <v>0.03</v>
      </c>
      <c r="K43" s="803">
        <v>1</v>
      </c>
      <c r="L43" s="752">
        <v>0</v>
      </c>
      <c r="M43" s="183">
        <v>0</v>
      </c>
      <c r="N43" s="752">
        <v>0</v>
      </c>
      <c r="O43" s="751"/>
      <c r="P43" s="2"/>
    </row>
    <row r="44" spans="1:16" s="243" customFormat="1" ht="12.75" customHeight="1">
      <c r="A44" s="2"/>
      <c r="B44" s="2170"/>
      <c r="C44" s="750" t="s">
        <v>664</v>
      </c>
      <c r="D44" s="745">
        <v>0</v>
      </c>
      <c r="E44" s="745">
        <v>0</v>
      </c>
      <c r="F44" s="749">
        <v>0</v>
      </c>
      <c r="G44" s="745">
        <v>0</v>
      </c>
      <c r="H44" s="748">
        <v>0</v>
      </c>
      <c r="I44" s="745">
        <v>0</v>
      </c>
      <c r="J44" s="748">
        <v>0</v>
      </c>
      <c r="K44" s="802">
        <v>0</v>
      </c>
      <c r="L44" s="745">
        <v>0</v>
      </c>
      <c r="M44" s="746">
        <v>0</v>
      </c>
      <c r="N44" s="745">
        <v>0</v>
      </c>
      <c r="O44" s="744"/>
      <c r="P44" s="2"/>
    </row>
    <row r="45" spans="1:16" s="243" customFormat="1" ht="12.75" customHeight="1">
      <c r="A45" s="2"/>
      <c r="B45" s="2171"/>
      <c r="C45" s="743" t="s">
        <v>663</v>
      </c>
      <c r="D45" s="739">
        <v>10939</v>
      </c>
      <c r="E45" s="739">
        <v>9646</v>
      </c>
      <c r="F45" s="742">
        <v>0.42</v>
      </c>
      <c r="G45" s="739">
        <v>14090</v>
      </c>
      <c r="H45" s="741">
        <v>2.3999999999999998E-3</v>
      </c>
      <c r="I45" s="739">
        <v>553</v>
      </c>
      <c r="J45" s="741">
        <v>0.31640000000000001</v>
      </c>
      <c r="K45" s="801">
        <v>2.1</v>
      </c>
      <c r="L45" s="739">
        <v>4904</v>
      </c>
      <c r="M45" s="738">
        <v>0.34799999999999998</v>
      </c>
      <c r="N45" s="737">
        <v>12</v>
      </c>
      <c r="O45" s="736">
        <v>10</v>
      </c>
      <c r="P45" s="2"/>
    </row>
    <row r="46" spans="1:16" s="243" customFormat="1" ht="12.75" customHeight="1">
      <c r="A46" s="2"/>
      <c r="B46" s="735" t="s">
        <v>58</v>
      </c>
      <c r="C46" s="734"/>
      <c r="D46" s="730">
        <v>291006</v>
      </c>
      <c r="E46" s="730">
        <v>84055</v>
      </c>
      <c r="F46" s="733">
        <v>0.45</v>
      </c>
      <c r="G46" s="730">
        <v>386038</v>
      </c>
      <c r="H46" s="732">
        <v>4.8999999999999998E-3</v>
      </c>
      <c r="I46" s="730">
        <v>12817</v>
      </c>
      <c r="J46" s="732">
        <v>0.2243</v>
      </c>
      <c r="K46" s="800">
        <v>1.91</v>
      </c>
      <c r="L46" s="730">
        <v>61873</v>
      </c>
      <c r="M46" s="729">
        <v>0.16</v>
      </c>
      <c r="N46" s="728">
        <v>561</v>
      </c>
      <c r="O46" s="727">
        <v>463</v>
      </c>
      <c r="P46" s="2"/>
    </row>
    <row r="47" spans="1:16" s="243" customFormat="1" ht="6" customHeight="1">
      <c r="A47" s="2"/>
      <c r="B47" s="798"/>
      <c r="C47" s="2"/>
      <c r="D47" s="2"/>
      <c r="E47" s="2"/>
      <c r="F47" s="795"/>
      <c r="G47" s="2"/>
      <c r="H47" s="796"/>
      <c r="I47" s="2"/>
      <c r="J47" s="797"/>
      <c r="K47" s="796"/>
      <c r="L47" s="2"/>
      <c r="M47" s="795"/>
      <c r="N47" s="2"/>
      <c r="O47" s="2"/>
      <c r="P47" s="2"/>
    </row>
    <row r="48" spans="1:16" s="243" customFormat="1" ht="15.75" customHeight="1">
      <c r="A48" s="2"/>
      <c r="B48" s="2160" t="str">
        <f>LastQtr</f>
        <v>T2 2023 _x000D_
Bâle III révisé</v>
      </c>
      <c r="C48" s="2161"/>
      <c r="D48" s="771"/>
      <c r="E48" s="771"/>
      <c r="F48" s="771"/>
      <c r="G48" s="771"/>
      <c r="H48" s="772"/>
      <c r="I48" s="771"/>
      <c r="J48" s="772"/>
      <c r="K48" s="772"/>
      <c r="L48" s="771"/>
      <c r="M48" s="770"/>
      <c r="N48" s="769"/>
      <c r="O48" s="768"/>
      <c r="P48" s="2"/>
    </row>
    <row r="49" spans="1:16" s="243" customFormat="1" ht="12.75" customHeight="1">
      <c r="A49" s="2"/>
      <c r="B49" s="2162" t="s">
        <v>710</v>
      </c>
      <c r="C49" s="425"/>
      <c r="D49" s="425"/>
      <c r="E49" s="425"/>
      <c r="F49" s="757"/>
      <c r="G49" s="425"/>
      <c r="H49" s="758"/>
      <c r="I49" s="425"/>
      <c r="J49" s="758"/>
      <c r="K49" s="758"/>
      <c r="L49" s="425"/>
      <c r="M49" s="757"/>
      <c r="N49" s="756"/>
      <c r="O49" s="751"/>
      <c r="P49" s="2"/>
    </row>
    <row r="50" spans="1:16" s="243" customFormat="1" ht="12.75" customHeight="1">
      <c r="A50" s="2"/>
      <c r="B50" s="2162"/>
      <c r="C50" s="755" t="s">
        <v>672</v>
      </c>
      <c r="D50" s="752">
        <v>149564</v>
      </c>
      <c r="E50" s="752">
        <v>5859</v>
      </c>
      <c r="F50" s="754">
        <v>0.44</v>
      </c>
      <c r="G50" s="752">
        <v>211930</v>
      </c>
      <c r="H50" s="524">
        <v>1E-4</v>
      </c>
      <c r="I50" s="752">
        <v>446</v>
      </c>
      <c r="J50" s="524">
        <v>0.1333</v>
      </c>
      <c r="K50" s="803">
        <v>2.2599999999999998</v>
      </c>
      <c r="L50" s="752">
        <v>2976</v>
      </c>
      <c r="M50" s="183">
        <v>1.4E-2</v>
      </c>
      <c r="N50" s="752">
        <v>4</v>
      </c>
      <c r="O50" s="751"/>
      <c r="P50" s="767"/>
    </row>
    <row r="51" spans="1:16" s="243" customFormat="1" ht="12.75" customHeight="1">
      <c r="A51" s="2"/>
      <c r="B51" s="2162"/>
      <c r="C51" s="755" t="s">
        <v>671</v>
      </c>
      <c r="D51" s="752">
        <v>891</v>
      </c>
      <c r="E51" s="752">
        <v>60</v>
      </c>
      <c r="F51" s="754">
        <v>0.32</v>
      </c>
      <c r="G51" s="752">
        <v>910</v>
      </c>
      <c r="H51" s="524">
        <v>1.8E-3</v>
      </c>
      <c r="I51" s="752">
        <v>15</v>
      </c>
      <c r="J51" s="524">
        <v>0.3599</v>
      </c>
      <c r="K51" s="803">
        <v>1.04</v>
      </c>
      <c r="L51" s="752">
        <v>226</v>
      </c>
      <c r="M51" s="183">
        <v>0.248</v>
      </c>
      <c r="N51" s="752">
        <v>1</v>
      </c>
      <c r="O51" s="751"/>
      <c r="P51" s="767"/>
    </row>
    <row r="52" spans="1:16" s="243" customFormat="1" ht="12.75" customHeight="1">
      <c r="A52" s="2"/>
      <c r="B52" s="2162"/>
      <c r="C52" s="755" t="s">
        <v>670</v>
      </c>
      <c r="D52" s="752">
        <v>474</v>
      </c>
      <c r="E52" s="752">
        <v>25</v>
      </c>
      <c r="F52" s="754">
        <v>0.5</v>
      </c>
      <c r="G52" s="752">
        <v>486</v>
      </c>
      <c r="H52" s="524">
        <v>3.3999999999999998E-3</v>
      </c>
      <c r="I52" s="752">
        <v>8</v>
      </c>
      <c r="J52" s="524">
        <v>0.26300000000000001</v>
      </c>
      <c r="K52" s="803">
        <v>1.22</v>
      </c>
      <c r="L52" s="752">
        <v>118</v>
      </c>
      <c r="M52" s="183">
        <v>0.24299999999999999</v>
      </c>
      <c r="N52" s="752">
        <v>0</v>
      </c>
      <c r="O52" s="751"/>
      <c r="P52" s="767"/>
    </row>
    <row r="53" spans="1:16" s="243" customFormat="1" ht="12.75" customHeight="1">
      <c r="A53" s="2"/>
      <c r="B53" s="2162"/>
      <c r="C53" s="755" t="s">
        <v>668</v>
      </c>
      <c r="D53" s="752">
        <v>0</v>
      </c>
      <c r="E53" s="752">
        <v>0</v>
      </c>
      <c r="F53" s="754">
        <v>0</v>
      </c>
      <c r="G53" s="752">
        <v>0</v>
      </c>
      <c r="H53" s="524">
        <v>0</v>
      </c>
      <c r="I53" s="752">
        <v>0</v>
      </c>
      <c r="J53" s="524">
        <v>0</v>
      </c>
      <c r="K53" s="803">
        <v>0</v>
      </c>
      <c r="L53" s="752">
        <v>0</v>
      </c>
      <c r="M53" s="183">
        <v>0</v>
      </c>
      <c r="N53" s="752">
        <v>0</v>
      </c>
      <c r="O53" s="751"/>
      <c r="P53" s="767"/>
    </row>
    <row r="54" spans="1:16" s="243" customFormat="1" ht="12.75" customHeight="1">
      <c r="A54" s="2"/>
      <c r="B54" s="2162"/>
      <c r="C54" s="755" t="s">
        <v>667</v>
      </c>
      <c r="D54" s="752">
        <v>4102</v>
      </c>
      <c r="E54" s="752">
        <v>35</v>
      </c>
      <c r="F54" s="754">
        <v>0.39</v>
      </c>
      <c r="G54" s="752">
        <v>4135</v>
      </c>
      <c r="H54" s="524">
        <v>1.34E-2</v>
      </c>
      <c r="I54" s="752">
        <v>21</v>
      </c>
      <c r="J54" s="524">
        <v>0.1762</v>
      </c>
      <c r="K54" s="803">
        <v>1.33</v>
      </c>
      <c r="L54" s="752">
        <v>1448</v>
      </c>
      <c r="M54" s="183">
        <v>0.35</v>
      </c>
      <c r="N54" s="752">
        <v>10</v>
      </c>
      <c r="O54" s="751"/>
      <c r="P54" s="767"/>
    </row>
    <row r="55" spans="1:16" s="243" customFormat="1" ht="12.75" customHeight="1">
      <c r="A55" s="2"/>
      <c r="B55" s="2162"/>
      <c r="C55" s="755" t="s">
        <v>666</v>
      </c>
      <c r="D55" s="752">
        <v>20</v>
      </c>
      <c r="E55" s="752">
        <v>0</v>
      </c>
      <c r="F55" s="754">
        <v>0</v>
      </c>
      <c r="G55" s="752">
        <v>20</v>
      </c>
      <c r="H55" s="524">
        <v>2.5600000000000001E-2</v>
      </c>
      <c r="I55" s="752">
        <v>1</v>
      </c>
      <c r="J55" s="524">
        <v>0.25</v>
      </c>
      <c r="K55" s="803">
        <v>5</v>
      </c>
      <c r="L55" s="752">
        <v>17</v>
      </c>
      <c r="M55" s="183">
        <v>0.85</v>
      </c>
      <c r="N55" s="752">
        <v>0</v>
      </c>
      <c r="O55" s="751"/>
      <c r="P55" s="767"/>
    </row>
    <row r="56" spans="1:16" s="243" customFormat="1" ht="12.75" customHeight="1">
      <c r="A56" s="2"/>
      <c r="B56" s="2162"/>
      <c r="C56" s="755" t="s">
        <v>665</v>
      </c>
      <c r="D56" s="752">
        <v>664</v>
      </c>
      <c r="E56" s="752">
        <v>0</v>
      </c>
      <c r="F56" s="754">
        <v>0.25</v>
      </c>
      <c r="G56" s="752">
        <v>664</v>
      </c>
      <c r="H56" s="524">
        <v>0.17019999999999999</v>
      </c>
      <c r="I56" s="752">
        <v>3</v>
      </c>
      <c r="J56" s="524">
        <v>3.09E-2</v>
      </c>
      <c r="K56" s="803">
        <v>0.92</v>
      </c>
      <c r="L56" s="752">
        <v>97</v>
      </c>
      <c r="M56" s="183">
        <v>0.14599999999999999</v>
      </c>
      <c r="N56" s="752">
        <v>3</v>
      </c>
      <c r="O56" s="751"/>
      <c r="P56" s="2"/>
    </row>
    <row r="57" spans="1:16" s="243" customFormat="1" ht="12.75" customHeight="1">
      <c r="A57" s="2"/>
      <c r="B57" s="2162"/>
      <c r="C57" s="750" t="s">
        <v>664</v>
      </c>
      <c r="D57" s="745">
        <v>217</v>
      </c>
      <c r="E57" s="745">
        <v>0</v>
      </c>
      <c r="F57" s="749">
        <v>1</v>
      </c>
      <c r="G57" s="745">
        <v>217</v>
      </c>
      <c r="H57" s="748">
        <v>1</v>
      </c>
      <c r="I57" s="745">
        <v>2</v>
      </c>
      <c r="J57" s="748">
        <v>0.25</v>
      </c>
      <c r="K57" s="802">
        <v>3.74</v>
      </c>
      <c r="L57" s="745">
        <v>0</v>
      </c>
      <c r="M57" s="746">
        <v>0</v>
      </c>
      <c r="N57" s="745">
        <v>54</v>
      </c>
      <c r="O57" s="744"/>
      <c r="P57" s="2"/>
    </row>
    <row r="58" spans="1:16" s="243" customFormat="1" ht="12.75" customHeight="1">
      <c r="A58" s="2"/>
      <c r="B58" s="2162"/>
      <c r="C58" s="766" t="s">
        <v>663</v>
      </c>
      <c r="D58" s="762">
        <v>155932</v>
      </c>
      <c r="E58" s="762">
        <v>5979</v>
      </c>
      <c r="F58" s="765">
        <v>0.44</v>
      </c>
      <c r="G58" s="762">
        <v>218362</v>
      </c>
      <c r="H58" s="764">
        <v>1.9E-3</v>
      </c>
      <c r="I58" s="762">
        <v>496</v>
      </c>
      <c r="J58" s="764">
        <v>0.1351</v>
      </c>
      <c r="K58" s="804">
        <v>2.2400000000000002</v>
      </c>
      <c r="L58" s="762">
        <v>4882</v>
      </c>
      <c r="M58" s="761">
        <v>2.1999999999999999E-2</v>
      </c>
      <c r="N58" s="760">
        <v>72</v>
      </c>
      <c r="O58" s="759">
        <v>7</v>
      </c>
      <c r="P58" s="2"/>
    </row>
    <row r="59" spans="1:16" s="243" customFormat="1" ht="12.75" customHeight="1">
      <c r="A59" s="2"/>
      <c r="B59" s="2162" t="s">
        <v>709</v>
      </c>
      <c r="C59" s="425"/>
      <c r="D59" s="425"/>
      <c r="E59" s="425"/>
      <c r="F59" s="757"/>
      <c r="G59" s="425"/>
      <c r="H59" s="758"/>
      <c r="I59" s="425"/>
      <c r="J59" s="758"/>
      <c r="K59" s="758"/>
      <c r="L59" s="425"/>
      <c r="M59" s="757"/>
      <c r="N59" s="756"/>
      <c r="O59" s="751"/>
      <c r="P59" s="2"/>
    </row>
    <row r="60" spans="1:16" s="243" customFormat="1" ht="12.75" customHeight="1">
      <c r="A60" s="2"/>
      <c r="B60" s="2162"/>
      <c r="C60" s="755" t="s">
        <v>672</v>
      </c>
      <c r="D60" s="752">
        <v>0</v>
      </c>
      <c r="E60" s="752">
        <v>0</v>
      </c>
      <c r="F60" s="754">
        <v>0</v>
      </c>
      <c r="G60" s="752">
        <v>0</v>
      </c>
      <c r="H60" s="524">
        <v>0</v>
      </c>
      <c r="I60" s="752">
        <v>0</v>
      </c>
      <c r="J60" s="524">
        <v>0</v>
      </c>
      <c r="K60" s="803">
        <v>0</v>
      </c>
      <c r="L60" s="752">
        <v>0</v>
      </c>
      <c r="M60" s="183">
        <v>0</v>
      </c>
      <c r="N60" s="752">
        <v>0</v>
      </c>
      <c r="O60" s="751"/>
      <c r="P60" s="2"/>
    </row>
    <row r="61" spans="1:16" s="243" customFormat="1" ht="12.75" customHeight="1">
      <c r="A61" s="2"/>
      <c r="B61" s="2162"/>
      <c r="C61" s="755" t="s">
        <v>671</v>
      </c>
      <c r="D61" s="752">
        <v>0</v>
      </c>
      <c r="E61" s="752">
        <v>0</v>
      </c>
      <c r="F61" s="754">
        <v>0</v>
      </c>
      <c r="G61" s="752">
        <v>0</v>
      </c>
      <c r="H61" s="524">
        <v>0</v>
      </c>
      <c r="I61" s="752">
        <v>0</v>
      </c>
      <c r="J61" s="524">
        <v>0</v>
      </c>
      <c r="K61" s="803">
        <v>0</v>
      </c>
      <c r="L61" s="752">
        <v>0</v>
      </c>
      <c r="M61" s="183">
        <v>0</v>
      </c>
      <c r="N61" s="752">
        <v>0</v>
      </c>
      <c r="O61" s="751"/>
      <c r="P61" s="2"/>
    </row>
    <row r="62" spans="1:16" s="243" customFormat="1" ht="12.75" customHeight="1">
      <c r="A62" s="2"/>
      <c r="B62" s="2162"/>
      <c r="C62" s="755" t="s">
        <v>670</v>
      </c>
      <c r="D62" s="752">
        <v>0</v>
      </c>
      <c r="E62" s="752">
        <v>0</v>
      </c>
      <c r="F62" s="754">
        <v>0</v>
      </c>
      <c r="G62" s="752">
        <v>0</v>
      </c>
      <c r="H62" s="524">
        <v>0</v>
      </c>
      <c r="I62" s="752">
        <v>0</v>
      </c>
      <c r="J62" s="524">
        <v>0</v>
      </c>
      <c r="K62" s="803">
        <v>0</v>
      </c>
      <c r="L62" s="752">
        <v>0</v>
      </c>
      <c r="M62" s="183">
        <v>0</v>
      </c>
      <c r="N62" s="752">
        <v>0</v>
      </c>
      <c r="O62" s="751"/>
      <c r="P62" s="2"/>
    </row>
    <row r="63" spans="1:16" s="243" customFormat="1" ht="12.75" customHeight="1">
      <c r="A63" s="2"/>
      <c r="B63" s="2162"/>
      <c r="C63" s="755" t="s">
        <v>668</v>
      </c>
      <c r="D63" s="752">
        <v>0</v>
      </c>
      <c r="E63" s="752">
        <v>0</v>
      </c>
      <c r="F63" s="754">
        <v>0</v>
      </c>
      <c r="G63" s="752">
        <v>0</v>
      </c>
      <c r="H63" s="524">
        <v>0</v>
      </c>
      <c r="I63" s="752">
        <v>0</v>
      </c>
      <c r="J63" s="524">
        <v>0</v>
      </c>
      <c r="K63" s="803">
        <v>0</v>
      </c>
      <c r="L63" s="752">
        <v>0</v>
      </c>
      <c r="M63" s="183">
        <v>0</v>
      </c>
      <c r="N63" s="752">
        <v>0</v>
      </c>
      <c r="O63" s="751"/>
      <c r="P63" s="2"/>
    </row>
    <row r="64" spans="1:16" s="243" customFormat="1" ht="12.75" customHeight="1">
      <c r="A64" s="2"/>
      <c r="B64" s="2162"/>
      <c r="C64" s="755" t="s">
        <v>667</v>
      </c>
      <c r="D64" s="752">
        <v>0</v>
      </c>
      <c r="E64" s="752">
        <v>0</v>
      </c>
      <c r="F64" s="754">
        <v>0</v>
      </c>
      <c r="G64" s="752">
        <v>0</v>
      </c>
      <c r="H64" s="524">
        <v>0</v>
      </c>
      <c r="I64" s="752">
        <v>0</v>
      </c>
      <c r="J64" s="524">
        <v>0</v>
      </c>
      <c r="K64" s="803">
        <v>0</v>
      </c>
      <c r="L64" s="752">
        <v>0</v>
      </c>
      <c r="M64" s="183">
        <v>0</v>
      </c>
      <c r="N64" s="752">
        <v>0</v>
      </c>
      <c r="O64" s="751"/>
      <c r="P64" s="2"/>
    </row>
    <row r="65" spans="1:16" s="243" customFormat="1" ht="12.75" customHeight="1">
      <c r="A65" s="2"/>
      <c r="B65" s="2162"/>
      <c r="C65" s="755" t="s">
        <v>666</v>
      </c>
      <c r="D65" s="752">
        <v>0</v>
      </c>
      <c r="E65" s="752">
        <v>0</v>
      </c>
      <c r="F65" s="754">
        <v>0</v>
      </c>
      <c r="G65" s="752">
        <v>0</v>
      </c>
      <c r="H65" s="524">
        <v>0</v>
      </c>
      <c r="I65" s="752">
        <v>0</v>
      </c>
      <c r="J65" s="524">
        <v>0</v>
      </c>
      <c r="K65" s="803">
        <v>0</v>
      </c>
      <c r="L65" s="752">
        <v>0</v>
      </c>
      <c r="M65" s="183">
        <v>0</v>
      </c>
      <c r="N65" s="752">
        <v>0</v>
      </c>
      <c r="O65" s="751"/>
      <c r="P65" s="2"/>
    </row>
    <row r="66" spans="1:16" s="243" customFormat="1" ht="12.75" customHeight="1">
      <c r="A66" s="2"/>
      <c r="B66" s="2162"/>
      <c r="C66" s="755" t="s">
        <v>665</v>
      </c>
      <c r="D66" s="752">
        <v>0</v>
      </c>
      <c r="E66" s="752">
        <v>0</v>
      </c>
      <c r="F66" s="754">
        <v>0</v>
      </c>
      <c r="G66" s="752">
        <v>0</v>
      </c>
      <c r="H66" s="524">
        <v>0</v>
      </c>
      <c r="I66" s="752">
        <v>0</v>
      </c>
      <c r="J66" s="524">
        <v>0</v>
      </c>
      <c r="K66" s="803">
        <v>0</v>
      </c>
      <c r="L66" s="752">
        <v>0</v>
      </c>
      <c r="M66" s="183">
        <v>0</v>
      </c>
      <c r="N66" s="752">
        <v>0</v>
      </c>
      <c r="O66" s="751"/>
      <c r="P66" s="2"/>
    </row>
    <row r="67" spans="1:16" s="243" customFormat="1" ht="12.75" customHeight="1">
      <c r="A67" s="2"/>
      <c r="B67" s="2162"/>
      <c r="C67" s="750" t="s">
        <v>664</v>
      </c>
      <c r="D67" s="745">
        <v>0</v>
      </c>
      <c r="E67" s="745">
        <v>0</v>
      </c>
      <c r="F67" s="749">
        <v>0</v>
      </c>
      <c r="G67" s="745">
        <v>0</v>
      </c>
      <c r="H67" s="748">
        <v>0</v>
      </c>
      <c r="I67" s="745">
        <v>0</v>
      </c>
      <c r="J67" s="748">
        <v>0</v>
      </c>
      <c r="K67" s="802">
        <v>0</v>
      </c>
      <c r="L67" s="745">
        <v>0</v>
      </c>
      <c r="M67" s="746">
        <v>0</v>
      </c>
      <c r="N67" s="745">
        <v>0</v>
      </c>
      <c r="O67" s="744"/>
      <c r="P67" s="2"/>
    </row>
    <row r="68" spans="1:16" s="243" customFormat="1" ht="12.75" customHeight="1">
      <c r="A68" s="2"/>
      <c r="B68" s="2162"/>
      <c r="C68" s="766" t="s">
        <v>663</v>
      </c>
      <c r="D68" s="762">
        <v>0</v>
      </c>
      <c r="E68" s="762">
        <v>0</v>
      </c>
      <c r="F68" s="765">
        <v>0</v>
      </c>
      <c r="G68" s="762">
        <v>0</v>
      </c>
      <c r="H68" s="764">
        <v>0</v>
      </c>
      <c r="I68" s="762">
        <v>0</v>
      </c>
      <c r="J68" s="764">
        <v>0</v>
      </c>
      <c r="K68" s="804">
        <v>0</v>
      </c>
      <c r="L68" s="762">
        <v>0</v>
      </c>
      <c r="M68" s="761">
        <v>0</v>
      </c>
      <c r="N68" s="760">
        <v>0</v>
      </c>
      <c r="O68" s="759">
        <v>0</v>
      </c>
      <c r="P68" s="2"/>
    </row>
    <row r="69" spans="1:16" s="243" customFormat="1" ht="12.75" customHeight="1">
      <c r="A69" s="2"/>
      <c r="B69" s="2170" t="s">
        <v>1374</v>
      </c>
      <c r="C69" s="425"/>
      <c r="D69" s="425"/>
      <c r="E69" s="425"/>
      <c r="F69" s="757"/>
      <c r="G69" s="425"/>
      <c r="H69" s="758"/>
      <c r="I69" s="425"/>
      <c r="J69" s="758"/>
      <c r="K69" s="758"/>
      <c r="L69" s="425"/>
      <c r="M69" s="757"/>
      <c r="N69" s="756"/>
      <c r="O69" s="751"/>
      <c r="P69" s="2"/>
    </row>
    <row r="70" spans="1:16" s="243" customFormat="1" ht="12.75" customHeight="1">
      <c r="A70" s="2"/>
      <c r="B70" s="2170"/>
      <c r="C70" s="755" t="s">
        <v>672</v>
      </c>
      <c r="D70" s="752">
        <v>21812</v>
      </c>
      <c r="E70" s="752">
        <v>19300</v>
      </c>
      <c r="F70" s="754">
        <v>0.43</v>
      </c>
      <c r="G70" s="752">
        <v>30049</v>
      </c>
      <c r="H70" s="524">
        <v>1E-3</v>
      </c>
      <c r="I70" s="752">
        <v>1362</v>
      </c>
      <c r="J70" s="524">
        <v>0.3896</v>
      </c>
      <c r="K70" s="803">
        <v>2.11</v>
      </c>
      <c r="L70" s="752">
        <v>7151</v>
      </c>
      <c r="M70" s="183">
        <v>0.23799999999999999</v>
      </c>
      <c r="N70" s="752">
        <v>13</v>
      </c>
      <c r="O70" s="751"/>
      <c r="P70" s="2"/>
    </row>
    <row r="71" spans="1:16" s="243" customFormat="1" ht="12.75" customHeight="1">
      <c r="A71" s="2"/>
      <c r="B71" s="2168"/>
      <c r="C71" s="755" t="s">
        <v>671</v>
      </c>
      <c r="D71" s="752">
        <v>24802</v>
      </c>
      <c r="E71" s="752">
        <v>17466</v>
      </c>
      <c r="F71" s="754">
        <v>0.44</v>
      </c>
      <c r="G71" s="752">
        <v>32708</v>
      </c>
      <c r="H71" s="524">
        <v>1.8E-3</v>
      </c>
      <c r="I71" s="752">
        <v>1766</v>
      </c>
      <c r="J71" s="524">
        <v>0.36399999999999999</v>
      </c>
      <c r="K71" s="803">
        <v>1.79</v>
      </c>
      <c r="L71" s="752">
        <v>9292</v>
      </c>
      <c r="M71" s="183">
        <v>0.28399999999999997</v>
      </c>
      <c r="N71" s="752">
        <v>22</v>
      </c>
      <c r="O71" s="751"/>
      <c r="P71" s="2"/>
    </row>
    <row r="72" spans="1:16" s="243" customFormat="1" ht="12.75" customHeight="1">
      <c r="A72" s="2"/>
      <c r="B72" s="2170"/>
      <c r="C72" s="755" t="s">
        <v>670</v>
      </c>
      <c r="D72" s="752">
        <v>39602</v>
      </c>
      <c r="E72" s="752">
        <v>25360</v>
      </c>
      <c r="F72" s="754">
        <v>0.47</v>
      </c>
      <c r="G72" s="752">
        <v>51648</v>
      </c>
      <c r="H72" s="524">
        <v>2.8999999999999998E-3</v>
      </c>
      <c r="I72" s="752">
        <v>5317</v>
      </c>
      <c r="J72" s="524">
        <v>0.37909999999999999</v>
      </c>
      <c r="K72" s="803">
        <v>1.75</v>
      </c>
      <c r="L72" s="752">
        <v>18636</v>
      </c>
      <c r="M72" s="183">
        <v>0.36099999999999999</v>
      </c>
      <c r="N72" s="752">
        <v>56</v>
      </c>
      <c r="O72" s="751"/>
      <c r="P72" s="2"/>
    </row>
    <row r="73" spans="1:16" s="243" customFormat="1" ht="12.75" customHeight="1">
      <c r="A73" s="2"/>
      <c r="B73" s="2170"/>
      <c r="C73" s="755" t="s">
        <v>668</v>
      </c>
      <c r="D73" s="752">
        <v>0</v>
      </c>
      <c r="E73" s="752">
        <v>0</v>
      </c>
      <c r="F73" s="754">
        <v>0</v>
      </c>
      <c r="G73" s="752">
        <v>0</v>
      </c>
      <c r="H73" s="524">
        <v>0</v>
      </c>
      <c r="I73" s="752">
        <v>0</v>
      </c>
      <c r="J73" s="524">
        <v>0</v>
      </c>
      <c r="K73" s="803">
        <v>0</v>
      </c>
      <c r="L73" s="752">
        <v>0</v>
      </c>
      <c r="M73" s="183">
        <v>0</v>
      </c>
      <c r="N73" s="752">
        <v>0</v>
      </c>
      <c r="O73" s="751"/>
      <c r="P73" s="2"/>
    </row>
    <row r="74" spans="1:16" s="243" customFormat="1" ht="12.75" customHeight="1">
      <c r="A74" s="2"/>
      <c r="B74" s="2170"/>
      <c r="C74" s="755" t="s">
        <v>667</v>
      </c>
      <c r="D74" s="752">
        <v>17541</v>
      </c>
      <c r="E74" s="752">
        <v>9543</v>
      </c>
      <c r="F74" s="754">
        <v>0.47</v>
      </c>
      <c r="G74" s="752">
        <v>22005</v>
      </c>
      <c r="H74" s="524">
        <v>1.01E-2</v>
      </c>
      <c r="I74" s="752">
        <v>2829</v>
      </c>
      <c r="J74" s="524">
        <v>0.3896</v>
      </c>
      <c r="K74" s="803">
        <v>1.75</v>
      </c>
      <c r="L74" s="752">
        <v>14051</v>
      </c>
      <c r="M74" s="183">
        <v>0.63900000000000001</v>
      </c>
      <c r="N74" s="752">
        <v>84</v>
      </c>
      <c r="O74" s="751"/>
      <c r="P74" s="2"/>
    </row>
    <row r="75" spans="1:16" s="243" customFormat="1" ht="12.75" customHeight="1">
      <c r="A75" s="2"/>
      <c r="B75" s="2170"/>
      <c r="C75" s="755" t="s">
        <v>666</v>
      </c>
      <c r="D75" s="752">
        <v>1625</v>
      </c>
      <c r="E75" s="752">
        <v>543</v>
      </c>
      <c r="F75" s="754">
        <v>0.46</v>
      </c>
      <c r="G75" s="752">
        <v>1874</v>
      </c>
      <c r="H75" s="524">
        <v>3.5000000000000003E-2</v>
      </c>
      <c r="I75" s="752">
        <v>326</v>
      </c>
      <c r="J75" s="524">
        <v>0.41070000000000001</v>
      </c>
      <c r="K75" s="803">
        <v>1.75</v>
      </c>
      <c r="L75" s="752">
        <v>1783</v>
      </c>
      <c r="M75" s="183">
        <v>0.95099999999999996</v>
      </c>
      <c r="N75" s="752">
        <v>25</v>
      </c>
      <c r="O75" s="751"/>
      <c r="P75" s="2"/>
    </row>
    <row r="76" spans="1:16" s="243" customFormat="1" ht="12.75" customHeight="1">
      <c r="A76" s="2"/>
      <c r="B76" s="2170"/>
      <c r="C76" s="755" t="s">
        <v>665</v>
      </c>
      <c r="D76" s="752">
        <v>384</v>
      </c>
      <c r="E76" s="752">
        <v>8</v>
      </c>
      <c r="F76" s="754">
        <v>0.87</v>
      </c>
      <c r="G76" s="752">
        <v>390</v>
      </c>
      <c r="H76" s="524">
        <v>0.3165</v>
      </c>
      <c r="I76" s="752">
        <v>41</v>
      </c>
      <c r="J76" s="524">
        <v>0.35870000000000002</v>
      </c>
      <c r="K76" s="803">
        <v>1.68</v>
      </c>
      <c r="L76" s="752">
        <v>609</v>
      </c>
      <c r="M76" s="183">
        <v>1.5620000000000001</v>
      </c>
      <c r="N76" s="752">
        <v>43</v>
      </c>
      <c r="O76" s="751"/>
      <c r="P76" s="2"/>
    </row>
    <row r="77" spans="1:16" s="243" customFormat="1" ht="12.75" customHeight="1">
      <c r="A77" s="2"/>
      <c r="B77" s="2170"/>
      <c r="C77" s="750" t="s">
        <v>664</v>
      </c>
      <c r="D77" s="745">
        <v>799</v>
      </c>
      <c r="E77" s="745">
        <v>134</v>
      </c>
      <c r="F77" s="749">
        <v>0.47</v>
      </c>
      <c r="G77" s="745">
        <v>862</v>
      </c>
      <c r="H77" s="748">
        <v>1</v>
      </c>
      <c r="I77" s="745">
        <v>70</v>
      </c>
      <c r="J77" s="748">
        <v>0.37809999999999999</v>
      </c>
      <c r="K77" s="802">
        <v>1.53</v>
      </c>
      <c r="L77" s="745">
        <v>1592</v>
      </c>
      <c r="M77" s="746">
        <v>1.847</v>
      </c>
      <c r="N77" s="745">
        <v>242</v>
      </c>
      <c r="O77" s="744"/>
      <c r="P77" s="2"/>
    </row>
    <row r="78" spans="1:16" s="243" customFormat="1" ht="12.75" customHeight="1">
      <c r="A78" s="2"/>
      <c r="B78" s="2170"/>
      <c r="C78" s="766" t="s">
        <v>663</v>
      </c>
      <c r="D78" s="762">
        <v>106565</v>
      </c>
      <c r="E78" s="762">
        <v>72354</v>
      </c>
      <c r="F78" s="765">
        <v>0.45</v>
      </c>
      <c r="G78" s="762">
        <v>139536</v>
      </c>
      <c r="H78" s="764">
        <v>1.09E-2</v>
      </c>
      <c r="I78" s="762">
        <v>11711</v>
      </c>
      <c r="J78" s="764">
        <v>0.37990000000000002</v>
      </c>
      <c r="K78" s="804">
        <v>1.83</v>
      </c>
      <c r="L78" s="762">
        <v>53114</v>
      </c>
      <c r="M78" s="761">
        <v>0.38100000000000001</v>
      </c>
      <c r="N78" s="760">
        <v>485</v>
      </c>
      <c r="O78" s="759">
        <v>448</v>
      </c>
      <c r="P78" s="2"/>
    </row>
    <row r="79" spans="1:16" s="243" customFormat="1" ht="12.75" customHeight="1">
      <c r="A79" s="2"/>
      <c r="B79" s="2170" t="s">
        <v>1375</v>
      </c>
      <c r="C79" s="425"/>
      <c r="D79" s="425"/>
      <c r="E79" s="425"/>
      <c r="F79" s="757"/>
      <c r="G79" s="425"/>
      <c r="H79" s="758"/>
      <c r="I79" s="425"/>
      <c r="J79" s="758"/>
      <c r="K79" s="758"/>
      <c r="L79" s="425"/>
      <c r="M79" s="757"/>
      <c r="N79" s="756"/>
      <c r="O79" s="751"/>
      <c r="P79" s="2"/>
    </row>
    <row r="80" spans="1:16" s="243" customFormat="1" ht="12.75" customHeight="1">
      <c r="A80" s="2"/>
      <c r="B80" s="2170"/>
      <c r="C80" s="755" t="s">
        <v>672</v>
      </c>
      <c r="D80" s="752">
        <v>1685</v>
      </c>
      <c r="E80" s="752">
        <v>2565</v>
      </c>
      <c r="F80" s="754">
        <v>0.42</v>
      </c>
      <c r="G80" s="752">
        <v>2305</v>
      </c>
      <c r="H80" s="524">
        <v>1E-3</v>
      </c>
      <c r="I80" s="752">
        <v>72</v>
      </c>
      <c r="J80" s="524">
        <v>0.28710000000000002</v>
      </c>
      <c r="K80" s="803">
        <v>2.42</v>
      </c>
      <c r="L80" s="752">
        <v>572</v>
      </c>
      <c r="M80" s="183">
        <v>0.248</v>
      </c>
      <c r="N80" s="752">
        <v>1</v>
      </c>
      <c r="O80" s="751"/>
      <c r="P80" s="2"/>
    </row>
    <row r="81" spans="1:16" s="243" customFormat="1" ht="12.75" customHeight="1">
      <c r="A81" s="2"/>
      <c r="B81" s="2170"/>
      <c r="C81" s="755" t="s">
        <v>671</v>
      </c>
      <c r="D81" s="752">
        <v>3505</v>
      </c>
      <c r="E81" s="752">
        <v>3011</v>
      </c>
      <c r="F81" s="754">
        <v>0.44</v>
      </c>
      <c r="G81" s="752">
        <v>4603</v>
      </c>
      <c r="H81" s="524">
        <v>1.8E-3</v>
      </c>
      <c r="I81" s="752">
        <v>167</v>
      </c>
      <c r="J81" s="524">
        <v>0.27529999999999999</v>
      </c>
      <c r="K81" s="803">
        <v>1.87</v>
      </c>
      <c r="L81" s="752">
        <v>1314</v>
      </c>
      <c r="M81" s="183">
        <v>0.28499999999999998</v>
      </c>
      <c r="N81" s="752">
        <v>2</v>
      </c>
      <c r="O81" s="751"/>
      <c r="P81" s="2"/>
    </row>
    <row r="82" spans="1:16" s="243" customFormat="1" ht="12.75" customHeight="1">
      <c r="A82" s="2"/>
      <c r="B82" s="2170"/>
      <c r="C82" s="755" t="s">
        <v>670</v>
      </c>
      <c r="D82" s="752">
        <v>5385</v>
      </c>
      <c r="E82" s="752">
        <v>3580</v>
      </c>
      <c r="F82" s="754">
        <v>0.41</v>
      </c>
      <c r="G82" s="752">
        <v>6620</v>
      </c>
      <c r="H82" s="524">
        <v>2.7000000000000001E-3</v>
      </c>
      <c r="I82" s="752">
        <v>332</v>
      </c>
      <c r="J82" s="524">
        <v>0.3291</v>
      </c>
      <c r="K82" s="803">
        <v>1.91</v>
      </c>
      <c r="L82" s="752">
        <v>2499</v>
      </c>
      <c r="M82" s="183">
        <v>0.377</v>
      </c>
      <c r="N82" s="752">
        <v>6</v>
      </c>
      <c r="O82" s="751"/>
      <c r="P82" s="2"/>
    </row>
    <row r="83" spans="1:16" s="243" customFormat="1" ht="12.75" customHeight="1">
      <c r="A83" s="2"/>
      <c r="B83" s="2170"/>
      <c r="C83" s="755" t="s">
        <v>668</v>
      </c>
      <c r="D83" s="752">
        <v>0</v>
      </c>
      <c r="E83" s="752">
        <v>0</v>
      </c>
      <c r="F83" s="754">
        <v>0</v>
      </c>
      <c r="G83" s="752">
        <v>0</v>
      </c>
      <c r="H83" s="524">
        <v>0</v>
      </c>
      <c r="I83" s="752">
        <v>0</v>
      </c>
      <c r="J83" s="524">
        <v>0</v>
      </c>
      <c r="K83" s="803">
        <v>0</v>
      </c>
      <c r="L83" s="752">
        <v>0</v>
      </c>
      <c r="M83" s="183">
        <v>0</v>
      </c>
      <c r="N83" s="752">
        <v>0</v>
      </c>
      <c r="O83" s="751"/>
      <c r="P83" s="2"/>
    </row>
    <row r="84" spans="1:16" s="243" customFormat="1" ht="12.75" customHeight="1">
      <c r="A84" s="2"/>
      <c r="B84" s="2170"/>
      <c r="C84" s="755" t="s">
        <v>667</v>
      </c>
      <c r="D84" s="752">
        <v>413</v>
      </c>
      <c r="E84" s="752">
        <v>276</v>
      </c>
      <c r="F84" s="754">
        <v>0.48</v>
      </c>
      <c r="G84" s="752">
        <v>546</v>
      </c>
      <c r="H84" s="524">
        <v>9.1999999999999998E-3</v>
      </c>
      <c r="I84" s="752">
        <v>53</v>
      </c>
      <c r="J84" s="524">
        <v>0.3569</v>
      </c>
      <c r="K84" s="803">
        <v>2.89</v>
      </c>
      <c r="L84" s="752">
        <v>417</v>
      </c>
      <c r="M84" s="183">
        <v>0.76400000000000001</v>
      </c>
      <c r="N84" s="752">
        <v>2</v>
      </c>
      <c r="O84" s="751"/>
      <c r="P84" s="2"/>
    </row>
    <row r="85" spans="1:16" s="243" customFormat="1" ht="12.75" customHeight="1">
      <c r="A85" s="2"/>
      <c r="B85" s="2170"/>
      <c r="C85" s="755" t="s">
        <v>666</v>
      </c>
      <c r="D85" s="752">
        <v>45</v>
      </c>
      <c r="E85" s="752">
        <v>0</v>
      </c>
      <c r="F85" s="754">
        <v>0</v>
      </c>
      <c r="G85" s="752">
        <v>45</v>
      </c>
      <c r="H85" s="524">
        <v>3.7499999999999999E-2</v>
      </c>
      <c r="I85" s="752">
        <v>6</v>
      </c>
      <c r="J85" s="524">
        <v>0.36049999999999999</v>
      </c>
      <c r="K85" s="803">
        <v>1.99</v>
      </c>
      <c r="L85" s="752">
        <v>42</v>
      </c>
      <c r="M85" s="183">
        <v>0.93300000000000005</v>
      </c>
      <c r="N85" s="752">
        <v>1</v>
      </c>
      <c r="O85" s="751"/>
      <c r="P85" s="2"/>
    </row>
    <row r="86" spans="1:16" s="243" customFormat="1" ht="12.75" customHeight="1">
      <c r="A86" s="2"/>
      <c r="B86" s="2170"/>
      <c r="C86" s="755" t="s">
        <v>665</v>
      </c>
      <c r="D86" s="752">
        <v>0</v>
      </c>
      <c r="E86" s="752">
        <v>0</v>
      </c>
      <c r="F86" s="754">
        <v>0.47</v>
      </c>
      <c r="G86" s="752">
        <v>0</v>
      </c>
      <c r="H86" s="524">
        <v>0.17019999999999999</v>
      </c>
      <c r="I86" s="752">
        <v>3</v>
      </c>
      <c r="J86" s="524">
        <v>0.03</v>
      </c>
      <c r="K86" s="803">
        <v>1</v>
      </c>
      <c r="L86" s="752">
        <v>0</v>
      </c>
      <c r="M86" s="183">
        <v>0</v>
      </c>
      <c r="N86" s="752">
        <v>0</v>
      </c>
      <c r="O86" s="751"/>
      <c r="P86" s="2"/>
    </row>
    <row r="87" spans="1:16" s="243" customFormat="1" ht="12.75" customHeight="1">
      <c r="A87" s="2"/>
      <c r="B87" s="2170"/>
      <c r="C87" s="750" t="s">
        <v>664</v>
      </c>
      <c r="D87" s="745">
        <v>89</v>
      </c>
      <c r="E87" s="745">
        <v>23</v>
      </c>
      <c r="F87" s="749">
        <v>1</v>
      </c>
      <c r="G87" s="745">
        <v>112</v>
      </c>
      <c r="H87" s="748">
        <v>1</v>
      </c>
      <c r="I87" s="745">
        <v>1</v>
      </c>
      <c r="J87" s="748">
        <v>0.4229</v>
      </c>
      <c r="K87" s="802">
        <v>1.29</v>
      </c>
      <c r="L87" s="745">
        <v>209</v>
      </c>
      <c r="M87" s="746">
        <v>1.8660000000000001</v>
      </c>
      <c r="N87" s="745">
        <v>30</v>
      </c>
      <c r="O87" s="744"/>
      <c r="P87" s="2"/>
    </row>
    <row r="88" spans="1:16" s="243" customFormat="1" ht="12.75" customHeight="1">
      <c r="A88" s="2"/>
      <c r="B88" s="2171"/>
      <c r="C88" s="743" t="s">
        <v>663</v>
      </c>
      <c r="D88" s="739">
        <v>11122</v>
      </c>
      <c r="E88" s="739">
        <v>9455</v>
      </c>
      <c r="F88" s="742">
        <v>0.42</v>
      </c>
      <c r="G88" s="739">
        <v>14231</v>
      </c>
      <c r="H88" s="741">
        <v>1.03E-2</v>
      </c>
      <c r="I88" s="739">
        <v>634</v>
      </c>
      <c r="J88" s="741">
        <v>0.30680000000000002</v>
      </c>
      <c r="K88" s="801">
        <v>2.0099999999999998</v>
      </c>
      <c r="L88" s="739">
        <v>5053</v>
      </c>
      <c r="M88" s="738">
        <v>0.35499999999999998</v>
      </c>
      <c r="N88" s="737">
        <v>42</v>
      </c>
      <c r="O88" s="736">
        <v>42</v>
      </c>
      <c r="P88" s="2"/>
    </row>
    <row r="89" spans="1:16" s="243" customFormat="1" ht="12.6" customHeight="1">
      <c r="A89" s="2"/>
      <c r="B89" s="735" t="s">
        <v>58</v>
      </c>
      <c r="C89" s="734"/>
      <c r="D89" s="730">
        <v>273619</v>
      </c>
      <c r="E89" s="730">
        <v>87788</v>
      </c>
      <c r="F89" s="733">
        <v>0.45</v>
      </c>
      <c r="G89" s="730">
        <v>372129</v>
      </c>
      <c r="H89" s="732">
        <v>5.5999999999999999E-3</v>
      </c>
      <c r="I89" s="730">
        <v>12841</v>
      </c>
      <c r="J89" s="732">
        <v>0.23350000000000001</v>
      </c>
      <c r="K89" s="800">
        <v>2.08</v>
      </c>
      <c r="L89" s="730">
        <v>63049</v>
      </c>
      <c r="M89" s="729">
        <v>0.16900000000000001</v>
      </c>
      <c r="N89" s="728">
        <v>599</v>
      </c>
      <c r="O89" s="727">
        <v>497</v>
      </c>
      <c r="P89" s="2"/>
    </row>
    <row r="90" spans="1:16" s="243" customFormat="1" ht="6" customHeight="1">
      <c r="A90" s="2"/>
      <c r="B90" s="798"/>
      <c r="C90" s="2"/>
      <c r="D90" s="2"/>
      <c r="E90" s="2"/>
      <c r="F90" s="795"/>
      <c r="G90" s="2"/>
      <c r="H90" s="796"/>
      <c r="I90" s="2"/>
      <c r="J90" s="797"/>
      <c r="K90" s="796"/>
      <c r="L90" s="2"/>
      <c r="M90" s="795"/>
      <c r="N90" s="2"/>
      <c r="O90" s="2"/>
      <c r="P90" s="2"/>
    </row>
    <row r="91" spans="1:16" s="243" customFormat="1" ht="18" customHeight="1">
      <c r="A91" s="2"/>
      <c r="B91" s="2160" t="str">
        <f>Last2Qtr</f>
        <v>T1 2023 _x000D_
Bâle III</v>
      </c>
      <c r="C91" s="2161"/>
      <c r="D91" s="771"/>
      <c r="E91" s="771"/>
      <c r="F91" s="771"/>
      <c r="G91" s="771"/>
      <c r="H91" s="772"/>
      <c r="I91" s="771"/>
      <c r="J91" s="772"/>
      <c r="K91" s="772"/>
      <c r="L91" s="771"/>
      <c r="M91" s="770"/>
      <c r="N91" s="769"/>
      <c r="O91" s="768"/>
      <c r="P91" s="2"/>
    </row>
    <row r="92" spans="1:16" s="243" customFormat="1" ht="12.75" customHeight="1">
      <c r="A92" s="2"/>
      <c r="B92" s="2162" t="s">
        <v>710</v>
      </c>
      <c r="C92" s="425"/>
      <c r="D92" s="425"/>
      <c r="E92" s="425"/>
      <c r="F92" s="757"/>
      <c r="G92" s="425"/>
      <c r="H92" s="758"/>
      <c r="I92" s="425"/>
      <c r="J92" s="758"/>
      <c r="K92" s="758"/>
      <c r="L92" s="425"/>
      <c r="M92" s="757"/>
      <c r="N92" s="756"/>
      <c r="O92" s="751"/>
      <c r="P92" s="2"/>
    </row>
    <row r="93" spans="1:16" s="243" customFormat="1" ht="12.75" customHeight="1">
      <c r="A93" s="2"/>
      <c r="B93" s="2162"/>
      <c r="C93" s="755" t="s">
        <v>672</v>
      </c>
      <c r="D93" s="752">
        <v>160959</v>
      </c>
      <c r="E93" s="752">
        <v>2413</v>
      </c>
      <c r="F93" s="754">
        <v>0.43</v>
      </c>
      <c r="G93" s="752">
        <v>162222</v>
      </c>
      <c r="H93" s="524">
        <v>1E-4</v>
      </c>
      <c r="I93" s="752">
        <v>118</v>
      </c>
      <c r="J93" s="524">
        <v>0.1148</v>
      </c>
      <c r="K93" s="803">
        <v>2.0299999999999998</v>
      </c>
      <c r="L93" s="752">
        <v>2905</v>
      </c>
      <c r="M93" s="183">
        <v>1.7999999999999999E-2</v>
      </c>
      <c r="N93" s="752">
        <v>4</v>
      </c>
      <c r="O93" s="751"/>
      <c r="P93" s="767"/>
    </row>
    <row r="94" spans="1:16" s="243" customFormat="1" ht="12.75" customHeight="1">
      <c r="A94" s="2"/>
      <c r="B94" s="2162"/>
      <c r="C94" s="755" t="s">
        <v>671</v>
      </c>
      <c r="D94" s="752">
        <v>266</v>
      </c>
      <c r="E94" s="752">
        <v>0</v>
      </c>
      <c r="F94" s="754">
        <v>0</v>
      </c>
      <c r="G94" s="752">
        <v>266</v>
      </c>
      <c r="H94" s="524">
        <v>1.8E-3</v>
      </c>
      <c r="I94" s="752">
        <v>2</v>
      </c>
      <c r="J94" s="524">
        <v>0.24460000000000001</v>
      </c>
      <c r="K94" s="803">
        <v>0.04</v>
      </c>
      <c r="L94" s="752">
        <v>30</v>
      </c>
      <c r="M94" s="183">
        <v>0.113</v>
      </c>
      <c r="N94" s="752">
        <v>0</v>
      </c>
      <c r="O94" s="751"/>
      <c r="P94" s="767"/>
    </row>
    <row r="95" spans="1:16" s="243" customFormat="1" ht="12.75" customHeight="1">
      <c r="A95" s="2"/>
      <c r="B95" s="2162"/>
      <c r="C95" s="755" t="s">
        <v>670</v>
      </c>
      <c r="D95" s="752">
        <v>367</v>
      </c>
      <c r="E95" s="752">
        <v>1</v>
      </c>
      <c r="F95" s="754">
        <v>0.46</v>
      </c>
      <c r="G95" s="752">
        <v>367</v>
      </c>
      <c r="H95" s="524">
        <v>3.3999999999999998E-3</v>
      </c>
      <c r="I95" s="752">
        <v>5</v>
      </c>
      <c r="J95" s="524">
        <v>0.25059999999999999</v>
      </c>
      <c r="K95" s="803">
        <v>1.22</v>
      </c>
      <c r="L95" s="752">
        <v>96</v>
      </c>
      <c r="M95" s="183">
        <v>0.26100000000000001</v>
      </c>
      <c r="N95" s="752">
        <v>0</v>
      </c>
      <c r="O95" s="751"/>
      <c r="P95" s="767"/>
    </row>
    <row r="96" spans="1:16" s="243" customFormat="1" ht="12.75" customHeight="1">
      <c r="A96" s="2"/>
      <c r="B96" s="2162"/>
      <c r="C96" s="755" t="s">
        <v>668</v>
      </c>
      <c r="D96" s="752">
        <v>0</v>
      </c>
      <c r="E96" s="752">
        <v>0</v>
      </c>
      <c r="F96" s="754">
        <v>0</v>
      </c>
      <c r="G96" s="752">
        <v>0</v>
      </c>
      <c r="H96" s="524">
        <v>0</v>
      </c>
      <c r="I96" s="752">
        <v>0</v>
      </c>
      <c r="J96" s="524">
        <v>0</v>
      </c>
      <c r="K96" s="803">
        <v>0</v>
      </c>
      <c r="L96" s="752">
        <v>0</v>
      </c>
      <c r="M96" s="183">
        <v>0</v>
      </c>
      <c r="N96" s="752">
        <v>0</v>
      </c>
      <c r="O96" s="751"/>
      <c r="P96" s="767"/>
    </row>
    <row r="97" spans="1:16" s="243" customFormat="1" ht="12.75" customHeight="1">
      <c r="A97" s="2"/>
      <c r="B97" s="2162"/>
      <c r="C97" s="755" t="s">
        <v>667</v>
      </c>
      <c r="D97" s="752">
        <v>4026</v>
      </c>
      <c r="E97" s="752">
        <v>2</v>
      </c>
      <c r="F97" s="754">
        <v>0.46</v>
      </c>
      <c r="G97" s="752">
        <v>4027</v>
      </c>
      <c r="H97" s="524">
        <v>1.32E-2</v>
      </c>
      <c r="I97" s="752">
        <v>13</v>
      </c>
      <c r="J97" s="524">
        <v>0.1782</v>
      </c>
      <c r="K97" s="803">
        <v>1.08</v>
      </c>
      <c r="L97" s="752">
        <v>1464</v>
      </c>
      <c r="M97" s="183">
        <v>0.36399999999999999</v>
      </c>
      <c r="N97" s="752">
        <v>10</v>
      </c>
      <c r="O97" s="751"/>
      <c r="P97" s="767"/>
    </row>
    <row r="98" spans="1:16" s="243" customFormat="1" ht="12.75" customHeight="1">
      <c r="A98" s="2"/>
      <c r="B98" s="2162"/>
      <c r="C98" s="755" t="s">
        <v>666</v>
      </c>
      <c r="D98" s="752">
        <v>63</v>
      </c>
      <c r="E98" s="752">
        <v>0</v>
      </c>
      <c r="F98" s="754">
        <v>0</v>
      </c>
      <c r="G98" s="752">
        <v>63</v>
      </c>
      <c r="H98" s="524">
        <v>2.5600000000000001E-2</v>
      </c>
      <c r="I98" s="752">
        <v>2</v>
      </c>
      <c r="J98" s="524">
        <v>0.25</v>
      </c>
      <c r="K98" s="803">
        <v>2.2799999999999998</v>
      </c>
      <c r="L98" s="752">
        <v>44</v>
      </c>
      <c r="M98" s="183">
        <v>0.70799999999999996</v>
      </c>
      <c r="N98" s="752">
        <v>0</v>
      </c>
      <c r="O98" s="751"/>
      <c r="P98" s="767"/>
    </row>
    <row r="99" spans="1:16" s="243" customFormat="1" ht="12.75" customHeight="1">
      <c r="A99" s="2"/>
      <c r="B99" s="2162"/>
      <c r="C99" s="755" t="s">
        <v>665</v>
      </c>
      <c r="D99" s="752">
        <v>592</v>
      </c>
      <c r="E99" s="752">
        <v>0</v>
      </c>
      <c r="F99" s="754">
        <v>0</v>
      </c>
      <c r="G99" s="752">
        <v>592</v>
      </c>
      <c r="H99" s="524">
        <v>0.17019999999999999</v>
      </c>
      <c r="I99" s="752">
        <v>1</v>
      </c>
      <c r="J99" s="524">
        <v>3.1E-2</v>
      </c>
      <c r="K99" s="803">
        <v>0.16</v>
      </c>
      <c r="L99" s="752">
        <v>88</v>
      </c>
      <c r="M99" s="183">
        <v>0.14899999999999999</v>
      </c>
      <c r="N99" s="752">
        <v>3</v>
      </c>
      <c r="O99" s="751"/>
      <c r="P99" s="2"/>
    </row>
    <row r="100" spans="1:16" s="243" customFormat="1" ht="12.75" customHeight="1">
      <c r="A100" s="2"/>
      <c r="B100" s="2162"/>
      <c r="C100" s="750" t="s">
        <v>664</v>
      </c>
      <c r="D100" s="745">
        <v>221</v>
      </c>
      <c r="E100" s="745">
        <v>0</v>
      </c>
      <c r="F100" s="749">
        <v>0</v>
      </c>
      <c r="G100" s="745">
        <v>221</v>
      </c>
      <c r="H100" s="748">
        <v>1</v>
      </c>
      <c r="I100" s="745">
        <v>1</v>
      </c>
      <c r="J100" s="748">
        <v>0.25</v>
      </c>
      <c r="K100" s="802">
        <v>3.7</v>
      </c>
      <c r="L100" s="745">
        <v>0</v>
      </c>
      <c r="M100" s="746">
        <v>0</v>
      </c>
      <c r="N100" s="745">
        <v>56</v>
      </c>
      <c r="O100" s="744"/>
      <c r="P100" s="2"/>
    </row>
    <row r="101" spans="1:16" s="243" customFormat="1" ht="12.75" customHeight="1">
      <c r="A101" s="2"/>
      <c r="B101" s="2162"/>
      <c r="C101" s="766" t="s">
        <v>663</v>
      </c>
      <c r="D101" s="762">
        <v>166494</v>
      </c>
      <c r="E101" s="762">
        <v>2416</v>
      </c>
      <c r="F101" s="765">
        <v>0.43</v>
      </c>
      <c r="G101" s="762">
        <v>167758</v>
      </c>
      <c r="H101" s="764">
        <v>2.3999999999999998E-3</v>
      </c>
      <c r="I101" s="762">
        <v>142</v>
      </c>
      <c r="J101" s="764">
        <v>0.1168</v>
      </c>
      <c r="K101" s="804">
        <v>2</v>
      </c>
      <c r="L101" s="762">
        <v>4627</v>
      </c>
      <c r="M101" s="761">
        <v>2.8000000000000001E-2</v>
      </c>
      <c r="N101" s="760">
        <v>73</v>
      </c>
      <c r="O101" s="759">
        <v>4</v>
      </c>
      <c r="P101" s="2"/>
    </row>
    <row r="102" spans="1:16" s="243" customFormat="1" ht="12.75" customHeight="1">
      <c r="A102" s="2"/>
      <c r="B102" s="2162" t="s">
        <v>709</v>
      </c>
      <c r="C102" s="425"/>
      <c r="D102" s="425"/>
      <c r="E102" s="425"/>
      <c r="F102" s="757"/>
      <c r="G102" s="425"/>
      <c r="H102" s="758"/>
      <c r="I102" s="425"/>
      <c r="J102" s="758"/>
      <c r="K102" s="758"/>
      <c r="L102" s="425"/>
      <c r="M102" s="757"/>
      <c r="N102" s="756"/>
      <c r="O102" s="751"/>
      <c r="P102" s="2"/>
    </row>
    <row r="103" spans="1:16" s="243" customFormat="1" ht="12.75" customHeight="1">
      <c r="A103" s="2"/>
      <c r="B103" s="2162"/>
      <c r="C103" s="755" t="s">
        <v>672</v>
      </c>
      <c r="D103" s="752">
        <v>11749</v>
      </c>
      <c r="E103" s="752">
        <v>10663</v>
      </c>
      <c r="F103" s="1529">
        <v>0.62</v>
      </c>
      <c r="G103" s="752">
        <v>18382</v>
      </c>
      <c r="H103" s="524">
        <v>6.9999999999999999E-4</v>
      </c>
      <c r="I103" s="752">
        <v>351</v>
      </c>
      <c r="J103" s="524">
        <v>0.32029999999999997</v>
      </c>
      <c r="K103" s="803">
        <v>1.48</v>
      </c>
      <c r="L103" s="752">
        <v>3062</v>
      </c>
      <c r="M103" s="183">
        <v>0.16700000000000001</v>
      </c>
      <c r="N103" s="752">
        <v>4</v>
      </c>
      <c r="O103" s="751"/>
      <c r="P103" s="2"/>
    </row>
    <row r="104" spans="1:16" s="243" customFormat="1" ht="12.75" customHeight="1">
      <c r="A104" s="2"/>
      <c r="B104" s="2162"/>
      <c r="C104" s="755" t="s">
        <v>671</v>
      </c>
      <c r="D104" s="752">
        <v>266</v>
      </c>
      <c r="E104" s="752">
        <v>579</v>
      </c>
      <c r="F104" s="1529">
        <v>0.59</v>
      </c>
      <c r="G104" s="752">
        <v>615</v>
      </c>
      <c r="H104" s="524">
        <v>1.8E-3</v>
      </c>
      <c r="I104" s="752">
        <v>33</v>
      </c>
      <c r="J104" s="524">
        <v>0.3553</v>
      </c>
      <c r="K104" s="803">
        <v>1.88</v>
      </c>
      <c r="L104" s="752">
        <v>198</v>
      </c>
      <c r="M104" s="183">
        <v>0.32200000000000001</v>
      </c>
      <c r="N104" s="752">
        <v>0</v>
      </c>
      <c r="O104" s="751"/>
      <c r="P104" s="2"/>
    </row>
    <row r="105" spans="1:16" s="243" customFormat="1" ht="12.75" customHeight="1">
      <c r="A105" s="2"/>
      <c r="B105" s="2162"/>
      <c r="C105" s="755" t="s">
        <v>670</v>
      </c>
      <c r="D105" s="752">
        <v>1877</v>
      </c>
      <c r="E105" s="752">
        <v>228</v>
      </c>
      <c r="F105" s="1529">
        <v>0.39</v>
      </c>
      <c r="G105" s="752">
        <v>1956</v>
      </c>
      <c r="H105" s="524">
        <v>3.3E-3</v>
      </c>
      <c r="I105" s="752">
        <v>47</v>
      </c>
      <c r="J105" s="524">
        <v>0.39229999999999998</v>
      </c>
      <c r="K105" s="803">
        <v>0.73</v>
      </c>
      <c r="L105" s="752">
        <v>826</v>
      </c>
      <c r="M105" s="183">
        <v>0.42199999999999999</v>
      </c>
      <c r="N105" s="752">
        <v>2</v>
      </c>
      <c r="O105" s="751"/>
      <c r="P105" s="2"/>
    </row>
    <row r="106" spans="1:16" s="243" customFormat="1" ht="12.75" customHeight="1">
      <c r="A106" s="2"/>
      <c r="B106" s="2162"/>
      <c r="C106" s="755" t="s">
        <v>668</v>
      </c>
      <c r="D106" s="752">
        <v>0</v>
      </c>
      <c r="E106" s="752">
        <v>0</v>
      </c>
      <c r="F106" s="1529">
        <v>0</v>
      </c>
      <c r="G106" s="752">
        <v>0</v>
      </c>
      <c r="H106" s="524">
        <v>0</v>
      </c>
      <c r="I106" s="752">
        <v>0</v>
      </c>
      <c r="J106" s="524">
        <v>0</v>
      </c>
      <c r="K106" s="803">
        <v>0</v>
      </c>
      <c r="L106" s="752">
        <v>0</v>
      </c>
      <c r="M106" s="183">
        <v>0</v>
      </c>
      <c r="N106" s="752">
        <v>0</v>
      </c>
      <c r="O106" s="751"/>
      <c r="P106" s="2"/>
    </row>
    <row r="107" spans="1:16" s="243" customFormat="1" ht="12.75" customHeight="1">
      <c r="A107" s="2"/>
      <c r="B107" s="2162"/>
      <c r="C107" s="755" t="s">
        <v>667</v>
      </c>
      <c r="D107" s="752">
        <v>199</v>
      </c>
      <c r="E107" s="752">
        <v>23</v>
      </c>
      <c r="F107" s="1529">
        <v>0.48</v>
      </c>
      <c r="G107" s="752">
        <v>210</v>
      </c>
      <c r="H107" s="524">
        <v>1.41E-2</v>
      </c>
      <c r="I107" s="752">
        <v>17</v>
      </c>
      <c r="J107" s="524">
        <v>0.38250000000000001</v>
      </c>
      <c r="K107" s="803">
        <v>0.76</v>
      </c>
      <c r="L107" s="752">
        <v>154</v>
      </c>
      <c r="M107" s="183">
        <v>0.73299999999999998</v>
      </c>
      <c r="N107" s="752">
        <v>1</v>
      </c>
      <c r="O107" s="751"/>
      <c r="P107" s="2"/>
    </row>
    <row r="108" spans="1:16" s="243" customFormat="1" ht="12.75" customHeight="1">
      <c r="A108" s="2"/>
      <c r="B108" s="2162"/>
      <c r="C108" s="755" t="s">
        <v>666</v>
      </c>
      <c r="D108" s="752">
        <v>0</v>
      </c>
      <c r="E108" s="752">
        <v>0</v>
      </c>
      <c r="F108" s="1529">
        <v>0</v>
      </c>
      <c r="G108" s="752">
        <v>0</v>
      </c>
      <c r="H108" s="524">
        <v>0</v>
      </c>
      <c r="I108" s="752">
        <v>0</v>
      </c>
      <c r="J108" s="524">
        <v>0</v>
      </c>
      <c r="K108" s="803">
        <v>0</v>
      </c>
      <c r="L108" s="752">
        <v>0</v>
      </c>
      <c r="M108" s="183">
        <v>0</v>
      </c>
      <c r="N108" s="752">
        <v>0</v>
      </c>
      <c r="O108" s="751"/>
      <c r="P108" s="2"/>
    </row>
    <row r="109" spans="1:16" s="243" customFormat="1" ht="12.75" customHeight="1">
      <c r="A109" s="2"/>
      <c r="B109" s="2162"/>
      <c r="C109" s="755" t="s">
        <v>665</v>
      </c>
      <c r="D109" s="752">
        <v>38</v>
      </c>
      <c r="E109" s="752">
        <v>0</v>
      </c>
      <c r="F109" s="1529">
        <v>1</v>
      </c>
      <c r="G109" s="752">
        <v>38</v>
      </c>
      <c r="H109" s="524">
        <v>0.17030000000000001</v>
      </c>
      <c r="I109" s="752">
        <v>3</v>
      </c>
      <c r="J109" s="524">
        <v>0.39979999999999999</v>
      </c>
      <c r="K109" s="803">
        <v>1</v>
      </c>
      <c r="L109" s="752">
        <v>77</v>
      </c>
      <c r="M109" s="183">
        <v>2.0099999999999998</v>
      </c>
      <c r="N109" s="752">
        <v>3</v>
      </c>
      <c r="O109" s="751"/>
      <c r="P109" s="2"/>
    </row>
    <row r="110" spans="1:16" s="243" customFormat="1" ht="12.75" customHeight="1">
      <c r="A110" s="2"/>
      <c r="B110" s="2162"/>
      <c r="C110" s="750" t="s">
        <v>664</v>
      </c>
      <c r="D110" s="745">
        <v>103</v>
      </c>
      <c r="E110" s="745">
        <v>3</v>
      </c>
      <c r="F110" s="1530">
        <v>0.51</v>
      </c>
      <c r="G110" s="745">
        <v>104</v>
      </c>
      <c r="H110" s="748">
        <v>1</v>
      </c>
      <c r="I110" s="745">
        <v>6</v>
      </c>
      <c r="J110" s="748">
        <v>0.3997</v>
      </c>
      <c r="K110" s="802">
        <v>1.95</v>
      </c>
      <c r="L110" s="745">
        <v>7</v>
      </c>
      <c r="M110" s="746">
        <v>7.0999999999999994E-2</v>
      </c>
      <c r="N110" s="745">
        <v>42</v>
      </c>
      <c r="O110" s="744"/>
      <c r="P110" s="2"/>
    </row>
    <row r="111" spans="1:16" s="243" customFormat="1" ht="12.75" customHeight="1">
      <c r="A111" s="2"/>
      <c r="B111" s="2162"/>
      <c r="C111" s="766" t="s">
        <v>663</v>
      </c>
      <c r="D111" s="762">
        <v>14232</v>
      </c>
      <c r="E111" s="762">
        <v>11496</v>
      </c>
      <c r="F111" s="765">
        <v>0.61</v>
      </c>
      <c r="G111" s="762">
        <v>21305</v>
      </c>
      <c r="H111" s="764">
        <v>6.3E-3</v>
      </c>
      <c r="I111" s="762">
        <v>457</v>
      </c>
      <c r="J111" s="764">
        <v>0.32900000000000001</v>
      </c>
      <c r="K111" s="804">
        <v>1.42</v>
      </c>
      <c r="L111" s="762">
        <v>4324</v>
      </c>
      <c r="M111" s="761">
        <v>0.20300000000000001</v>
      </c>
      <c r="N111" s="760">
        <v>52</v>
      </c>
      <c r="O111" s="759">
        <v>2</v>
      </c>
      <c r="P111" s="2"/>
    </row>
    <row r="112" spans="1:16" s="243" customFormat="1" ht="12.75" customHeight="1">
      <c r="A112" s="2"/>
      <c r="B112" s="2170" t="s">
        <v>1374</v>
      </c>
      <c r="C112" s="425"/>
      <c r="D112" s="425"/>
      <c r="E112" s="425"/>
      <c r="F112" s="757"/>
      <c r="G112" s="425"/>
      <c r="H112" s="758"/>
      <c r="I112" s="425"/>
      <c r="J112" s="758"/>
      <c r="K112" s="758"/>
      <c r="L112" s="425"/>
      <c r="M112" s="757"/>
      <c r="N112" s="756"/>
      <c r="O112" s="751"/>
      <c r="P112" s="2"/>
    </row>
    <row r="113" spans="1:16" s="243" customFormat="1" ht="12.75" customHeight="1">
      <c r="A113" s="2"/>
      <c r="B113" s="2170"/>
      <c r="C113" s="755" t="s">
        <v>672</v>
      </c>
      <c r="D113" s="752">
        <v>88097</v>
      </c>
      <c r="E113" s="752">
        <v>157469</v>
      </c>
      <c r="F113" s="754">
        <v>0.57999999999999996</v>
      </c>
      <c r="G113" s="752">
        <v>180958</v>
      </c>
      <c r="H113" s="524">
        <v>8.9999999999999998E-4</v>
      </c>
      <c r="I113" s="752">
        <v>2270</v>
      </c>
      <c r="J113" s="524">
        <v>0.41830000000000001</v>
      </c>
      <c r="K113" s="803">
        <v>2.09</v>
      </c>
      <c r="L113" s="752">
        <v>46993</v>
      </c>
      <c r="M113" s="183">
        <v>0.26</v>
      </c>
      <c r="N113" s="752">
        <v>69</v>
      </c>
      <c r="O113" s="751"/>
      <c r="P113" s="2"/>
    </row>
    <row r="114" spans="1:16" s="243" customFormat="1" ht="12.75" customHeight="1">
      <c r="A114" s="2"/>
      <c r="B114" s="2168"/>
      <c r="C114" s="755" t="s">
        <v>671</v>
      </c>
      <c r="D114" s="752">
        <v>34296</v>
      </c>
      <c r="E114" s="752">
        <v>42822</v>
      </c>
      <c r="F114" s="754">
        <v>0.46</v>
      </c>
      <c r="G114" s="752">
        <v>54566</v>
      </c>
      <c r="H114" s="524">
        <v>1.8E-3</v>
      </c>
      <c r="I114" s="752">
        <v>1751</v>
      </c>
      <c r="J114" s="524">
        <v>0.47</v>
      </c>
      <c r="K114" s="803">
        <v>2.2799999999999998</v>
      </c>
      <c r="L114" s="752">
        <v>24068</v>
      </c>
      <c r="M114" s="183">
        <v>0.441</v>
      </c>
      <c r="N114" s="752">
        <v>47</v>
      </c>
      <c r="O114" s="751"/>
      <c r="P114" s="2"/>
    </row>
    <row r="115" spans="1:16" s="243" customFormat="1" ht="12.75" customHeight="1">
      <c r="A115" s="2"/>
      <c r="B115" s="2170"/>
      <c r="C115" s="755" t="s">
        <v>670</v>
      </c>
      <c r="D115" s="752">
        <v>51666</v>
      </c>
      <c r="E115" s="752">
        <v>43464</v>
      </c>
      <c r="F115" s="754">
        <v>0.43</v>
      </c>
      <c r="G115" s="752">
        <v>69061</v>
      </c>
      <c r="H115" s="524">
        <v>2.8999999999999998E-3</v>
      </c>
      <c r="I115" s="752">
        <v>5366</v>
      </c>
      <c r="J115" s="524">
        <v>0.43930000000000002</v>
      </c>
      <c r="K115" s="803">
        <v>2.09</v>
      </c>
      <c r="L115" s="752">
        <v>34697</v>
      </c>
      <c r="M115" s="183">
        <v>0.502</v>
      </c>
      <c r="N115" s="752">
        <v>89</v>
      </c>
      <c r="O115" s="751"/>
      <c r="P115" s="2"/>
    </row>
    <row r="116" spans="1:16" s="243" customFormat="1" ht="12.75" customHeight="1">
      <c r="A116" s="2"/>
      <c r="B116" s="2170"/>
      <c r="C116" s="755" t="s">
        <v>668</v>
      </c>
      <c r="D116" s="752">
        <v>0</v>
      </c>
      <c r="E116" s="752">
        <v>0</v>
      </c>
      <c r="F116" s="754">
        <v>0</v>
      </c>
      <c r="G116" s="752">
        <v>0</v>
      </c>
      <c r="H116" s="524">
        <v>0</v>
      </c>
      <c r="I116" s="752">
        <v>0</v>
      </c>
      <c r="J116" s="524">
        <v>0</v>
      </c>
      <c r="K116" s="803">
        <v>0</v>
      </c>
      <c r="L116" s="752">
        <v>0</v>
      </c>
      <c r="M116" s="183">
        <v>0</v>
      </c>
      <c r="N116" s="752">
        <v>0</v>
      </c>
      <c r="O116" s="751"/>
      <c r="P116" s="2"/>
    </row>
    <row r="117" spans="1:16" s="243" customFormat="1" ht="12.75" customHeight="1">
      <c r="A117" s="2"/>
      <c r="B117" s="2170"/>
      <c r="C117" s="755" t="s">
        <v>667</v>
      </c>
      <c r="D117" s="752">
        <v>20961</v>
      </c>
      <c r="E117" s="752">
        <v>16046</v>
      </c>
      <c r="F117" s="754">
        <v>0.35</v>
      </c>
      <c r="G117" s="752">
        <v>25912</v>
      </c>
      <c r="H117" s="524">
        <v>0.01</v>
      </c>
      <c r="I117" s="752">
        <v>3059</v>
      </c>
      <c r="J117" s="524">
        <v>0.41639999999999999</v>
      </c>
      <c r="K117" s="803">
        <v>2.0099999999999998</v>
      </c>
      <c r="L117" s="752">
        <v>20592</v>
      </c>
      <c r="M117" s="183">
        <v>0.79500000000000004</v>
      </c>
      <c r="N117" s="752">
        <v>108</v>
      </c>
      <c r="O117" s="751"/>
      <c r="P117" s="2"/>
    </row>
    <row r="118" spans="1:16" s="243" customFormat="1" ht="12.75" customHeight="1">
      <c r="A118" s="2"/>
      <c r="B118" s="2170"/>
      <c r="C118" s="755" t="s">
        <v>666</v>
      </c>
      <c r="D118" s="752">
        <v>2789</v>
      </c>
      <c r="E118" s="752">
        <v>2806</v>
      </c>
      <c r="F118" s="754">
        <v>0.23</v>
      </c>
      <c r="G118" s="752">
        <v>3136</v>
      </c>
      <c r="H118" s="524">
        <v>3.27E-2</v>
      </c>
      <c r="I118" s="752">
        <v>408</v>
      </c>
      <c r="J118" s="524">
        <v>0.42359999999999998</v>
      </c>
      <c r="K118" s="803">
        <v>1.9</v>
      </c>
      <c r="L118" s="752">
        <v>3635</v>
      </c>
      <c r="M118" s="183">
        <v>1.159</v>
      </c>
      <c r="N118" s="752">
        <v>44</v>
      </c>
      <c r="O118" s="751"/>
      <c r="P118" s="2"/>
    </row>
    <row r="119" spans="1:16" s="243" customFormat="1" ht="12.75" customHeight="1">
      <c r="A119" s="2"/>
      <c r="B119" s="2170"/>
      <c r="C119" s="755" t="s">
        <v>665</v>
      </c>
      <c r="D119" s="752">
        <v>756</v>
      </c>
      <c r="E119" s="752">
        <v>602</v>
      </c>
      <c r="F119" s="754">
        <v>0.27</v>
      </c>
      <c r="G119" s="752">
        <v>886</v>
      </c>
      <c r="H119" s="524">
        <v>0.28649999999999998</v>
      </c>
      <c r="I119" s="752">
        <v>53</v>
      </c>
      <c r="J119" s="524">
        <v>0.52610000000000001</v>
      </c>
      <c r="K119" s="803">
        <v>1.84</v>
      </c>
      <c r="L119" s="752">
        <v>2500</v>
      </c>
      <c r="M119" s="183">
        <v>2.8220000000000001</v>
      </c>
      <c r="N119" s="752">
        <v>135</v>
      </c>
      <c r="O119" s="751"/>
      <c r="P119" s="2"/>
    </row>
    <row r="120" spans="1:16" s="243" customFormat="1" ht="12.75" customHeight="1">
      <c r="A120" s="2"/>
      <c r="B120" s="2170"/>
      <c r="C120" s="750" t="s">
        <v>664</v>
      </c>
      <c r="D120" s="745">
        <v>669</v>
      </c>
      <c r="E120" s="745">
        <v>125</v>
      </c>
      <c r="F120" s="749">
        <v>0.64</v>
      </c>
      <c r="G120" s="745">
        <v>669</v>
      </c>
      <c r="H120" s="748">
        <v>1</v>
      </c>
      <c r="I120" s="745">
        <v>78</v>
      </c>
      <c r="J120" s="748">
        <v>0.4632</v>
      </c>
      <c r="K120" s="802">
        <v>1.69</v>
      </c>
      <c r="L120" s="745">
        <v>2174</v>
      </c>
      <c r="M120" s="746">
        <v>3.2480000000000002</v>
      </c>
      <c r="N120" s="745">
        <v>208</v>
      </c>
      <c r="O120" s="744"/>
      <c r="P120" s="2"/>
    </row>
    <row r="121" spans="1:16" s="243" customFormat="1" ht="12.75" customHeight="1">
      <c r="A121" s="2"/>
      <c r="B121" s="2170"/>
      <c r="C121" s="766" t="s">
        <v>663</v>
      </c>
      <c r="D121" s="762">
        <v>199234</v>
      </c>
      <c r="E121" s="762">
        <v>263334</v>
      </c>
      <c r="F121" s="765">
        <v>0.52</v>
      </c>
      <c r="G121" s="762">
        <v>335188</v>
      </c>
      <c r="H121" s="764">
        <v>5.1999999999999998E-3</v>
      </c>
      <c r="I121" s="762">
        <v>12985</v>
      </c>
      <c r="J121" s="764">
        <v>0.43130000000000002</v>
      </c>
      <c r="K121" s="804">
        <v>2.11</v>
      </c>
      <c r="L121" s="762">
        <v>134659</v>
      </c>
      <c r="M121" s="761">
        <v>0.40200000000000002</v>
      </c>
      <c r="N121" s="760">
        <v>700</v>
      </c>
      <c r="O121" s="759">
        <v>545</v>
      </c>
      <c r="P121" s="2"/>
    </row>
    <row r="122" spans="1:16" s="243" customFormat="1" ht="12.75" customHeight="1">
      <c r="A122" s="2"/>
      <c r="B122" s="2170" t="s">
        <v>1375</v>
      </c>
      <c r="C122" s="425"/>
      <c r="D122" s="425"/>
      <c r="E122" s="425"/>
      <c r="F122" s="757"/>
      <c r="G122" s="425"/>
      <c r="H122" s="758"/>
      <c r="I122" s="425"/>
      <c r="J122" s="758"/>
      <c r="K122" s="758"/>
      <c r="L122" s="425"/>
      <c r="M122" s="757"/>
      <c r="N122" s="756"/>
      <c r="O122" s="751"/>
      <c r="P122" s="2"/>
    </row>
    <row r="123" spans="1:16" s="243" customFormat="1" ht="12.75" customHeight="1">
      <c r="A123" s="2"/>
      <c r="B123" s="2170"/>
      <c r="C123" s="755" t="s">
        <v>672</v>
      </c>
      <c r="D123" s="752">
        <v>9758</v>
      </c>
      <c r="E123" s="752">
        <v>10662</v>
      </c>
      <c r="F123" s="754">
        <v>0.63</v>
      </c>
      <c r="G123" s="752">
        <v>17312</v>
      </c>
      <c r="H123" s="524">
        <v>1E-3</v>
      </c>
      <c r="I123" s="752">
        <v>229</v>
      </c>
      <c r="J123" s="524">
        <v>0.41320000000000001</v>
      </c>
      <c r="K123" s="803">
        <v>2.27</v>
      </c>
      <c r="L123" s="752">
        <v>4713</v>
      </c>
      <c r="M123" s="183">
        <v>0.27200000000000002</v>
      </c>
      <c r="N123" s="752">
        <v>7</v>
      </c>
      <c r="O123" s="751"/>
      <c r="P123" s="2"/>
    </row>
    <row r="124" spans="1:16" s="243" customFormat="1" ht="12.75" customHeight="1">
      <c r="A124" s="2"/>
      <c r="B124" s="2170"/>
      <c r="C124" s="755" t="s">
        <v>671</v>
      </c>
      <c r="D124" s="752">
        <v>14033</v>
      </c>
      <c r="E124" s="752">
        <v>9877</v>
      </c>
      <c r="F124" s="754">
        <v>0.55000000000000004</v>
      </c>
      <c r="G124" s="752">
        <v>19638</v>
      </c>
      <c r="H124" s="524">
        <v>1.8E-3</v>
      </c>
      <c r="I124" s="752">
        <v>465</v>
      </c>
      <c r="J124" s="524">
        <v>0.38200000000000001</v>
      </c>
      <c r="K124" s="803">
        <v>1.83</v>
      </c>
      <c r="L124" s="752">
        <v>6373</v>
      </c>
      <c r="M124" s="183">
        <v>0.32500000000000001</v>
      </c>
      <c r="N124" s="752">
        <v>14</v>
      </c>
      <c r="O124" s="751"/>
      <c r="P124" s="2"/>
    </row>
    <row r="125" spans="1:16" s="243" customFormat="1" ht="12.75" customHeight="1">
      <c r="A125" s="2"/>
      <c r="B125" s="2170"/>
      <c r="C125" s="755" t="s">
        <v>670</v>
      </c>
      <c r="D125" s="752">
        <v>14652</v>
      </c>
      <c r="E125" s="752">
        <v>10369</v>
      </c>
      <c r="F125" s="754">
        <v>0.52</v>
      </c>
      <c r="G125" s="752">
        <v>19138</v>
      </c>
      <c r="H125" s="524">
        <v>2.8E-3</v>
      </c>
      <c r="I125" s="752">
        <v>853</v>
      </c>
      <c r="J125" s="524">
        <v>0.39900000000000002</v>
      </c>
      <c r="K125" s="803">
        <v>1.73</v>
      </c>
      <c r="L125" s="752">
        <v>8051</v>
      </c>
      <c r="M125" s="183">
        <v>0.42099999999999999</v>
      </c>
      <c r="N125" s="752">
        <v>21</v>
      </c>
      <c r="O125" s="751"/>
      <c r="P125" s="2"/>
    </row>
    <row r="126" spans="1:16" s="243" customFormat="1" ht="12.75" customHeight="1">
      <c r="A126" s="2"/>
      <c r="B126" s="2170"/>
      <c r="C126" s="755" t="s">
        <v>668</v>
      </c>
      <c r="D126" s="752">
        <v>0</v>
      </c>
      <c r="E126" s="752">
        <v>0</v>
      </c>
      <c r="F126" s="754">
        <v>0</v>
      </c>
      <c r="G126" s="752">
        <v>0</v>
      </c>
      <c r="H126" s="524">
        <v>0</v>
      </c>
      <c r="I126" s="752">
        <v>0</v>
      </c>
      <c r="J126" s="524">
        <v>0</v>
      </c>
      <c r="K126" s="803">
        <v>0</v>
      </c>
      <c r="L126" s="752">
        <v>0</v>
      </c>
      <c r="M126" s="183">
        <v>0</v>
      </c>
      <c r="N126" s="752">
        <v>0</v>
      </c>
      <c r="O126" s="751"/>
      <c r="P126" s="2"/>
    </row>
    <row r="127" spans="1:16" s="243" customFormat="1" ht="12.75" customHeight="1">
      <c r="A127" s="2"/>
      <c r="B127" s="2170"/>
      <c r="C127" s="755" t="s">
        <v>667</v>
      </c>
      <c r="D127" s="752">
        <v>1416</v>
      </c>
      <c r="E127" s="752">
        <v>362</v>
      </c>
      <c r="F127" s="754">
        <v>0.28999999999999998</v>
      </c>
      <c r="G127" s="752">
        <v>1416</v>
      </c>
      <c r="H127" s="524">
        <v>1.0699999999999999E-2</v>
      </c>
      <c r="I127" s="752">
        <v>118</v>
      </c>
      <c r="J127" s="524">
        <v>0.4425</v>
      </c>
      <c r="K127" s="803">
        <v>1.59</v>
      </c>
      <c r="L127" s="752">
        <v>1208</v>
      </c>
      <c r="M127" s="183">
        <v>0.85299999999999998</v>
      </c>
      <c r="N127" s="752">
        <v>7</v>
      </c>
      <c r="O127" s="751"/>
      <c r="P127" s="2"/>
    </row>
    <row r="128" spans="1:16" s="243" customFormat="1" ht="12.75" customHeight="1">
      <c r="A128" s="2"/>
      <c r="B128" s="2170"/>
      <c r="C128" s="755" t="s">
        <v>666</v>
      </c>
      <c r="D128" s="752">
        <v>149</v>
      </c>
      <c r="E128" s="752">
        <v>41</v>
      </c>
      <c r="F128" s="754">
        <v>0.41</v>
      </c>
      <c r="G128" s="752">
        <v>166</v>
      </c>
      <c r="H128" s="524">
        <v>3.8399999999999997E-2</v>
      </c>
      <c r="I128" s="752">
        <v>8</v>
      </c>
      <c r="J128" s="524">
        <v>0.44529999999999997</v>
      </c>
      <c r="K128" s="803">
        <v>1.44</v>
      </c>
      <c r="L128" s="752">
        <v>208</v>
      </c>
      <c r="M128" s="183">
        <v>1.256</v>
      </c>
      <c r="N128" s="752">
        <v>3</v>
      </c>
      <c r="O128" s="751"/>
      <c r="P128" s="2"/>
    </row>
    <row r="129" spans="1:16" s="243" customFormat="1" ht="12.75" customHeight="1">
      <c r="A129" s="2"/>
      <c r="B129" s="2170"/>
      <c r="C129" s="755" t="s">
        <v>665</v>
      </c>
      <c r="D129" s="752">
        <v>57</v>
      </c>
      <c r="E129" s="752">
        <v>6</v>
      </c>
      <c r="F129" s="754">
        <v>0.15</v>
      </c>
      <c r="G129" s="752">
        <v>58</v>
      </c>
      <c r="H129" s="524">
        <v>0.53210000000000002</v>
      </c>
      <c r="I129" s="752">
        <v>7</v>
      </c>
      <c r="J129" s="524">
        <v>0.44679999999999997</v>
      </c>
      <c r="K129" s="803">
        <v>1.05</v>
      </c>
      <c r="L129" s="752">
        <v>123</v>
      </c>
      <c r="M129" s="183">
        <v>2.1190000000000002</v>
      </c>
      <c r="N129" s="752">
        <v>14</v>
      </c>
      <c r="O129" s="751"/>
      <c r="P129" s="2"/>
    </row>
    <row r="130" spans="1:16" s="243" customFormat="1" ht="12.75" customHeight="1">
      <c r="A130" s="2"/>
      <c r="B130" s="2170"/>
      <c r="C130" s="750" t="s">
        <v>664</v>
      </c>
      <c r="D130" s="745">
        <v>210</v>
      </c>
      <c r="E130" s="745">
        <v>34</v>
      </c>
      <c r="F130" s="749">
        <v>0.99</v>
      </c>
      <c r="G130" s="745">
        <v>244</v>
      </c>
      <c r="H130" s="748">
        <v>1</v>
      </c>
      <c r="I130" s="745">
        <v>6</v>
      </c>
      <c r="J130" s="748">
        <v>0.47110000000000002</v>
      </c>
      <c r="K130" s="802">
        <v>1.22</v>
      </c>
      <c r="L130" s="745">
        <v>1022</v>
      </c>
      <c r="M130" s="746">
        <v>4.1950000000000003</v>
      </c>
      <c r="N130" s="745">
        <v>38</v>
      </c>
      <c r="O130" s="744"/>
      <c r="P130" s="2"/>
    </row>
    <row r="131" spans="1:16" s="243" customFormat="1" ht="12.75" customHeight="1">
      <c r="A131" s="2"/>
      <c r="B131" s="2171"/>
      <c r="C131" s="743" t="s">
        <v>663</v>
      </c>
      <c r="D131" s="739">
        <v>40275</v>
      </c>
      <c r="E131" s="739">
        <v>31351</v>
      </c>
      <c r="F131" s="742">
        <v>0.56000000000000005</v>
      </c>
      <c r="G131" s="739">
        <v>57972</v>
      </c>
      <c r="H131" s="741">
        <v>6.8999999999999999E-3</v>
      </c>
      <c r="I131" s="739">
        <v>1686</v>
      </c>
      <c r="J131" s="741">
        <v>0.39900000000000002</v>
      </c>
      <c r="K131" s="801">
        <v>1.92</v>
      </c>
      <c r="L131" s="739">
        <v>21698</v>
      </c>
      <c r="M131" s="738">
        <v>0.374</v>
      </c>
      <c r="N131" s="737">
        <v>104</v>
      </c>
      <c r="O131" s="736">
        <v>73</v>
      </c>
      <c r="P131" s="2"/>
    </row>
    <row r="132" spans="1:16" s="243" customFormat="1" ht="12.75" customHeight="1">
      <c r="A132" s="2"/>
      <c r="B132" s="735" t="s">
        <v>58</v>
      </c>
      <c r="C132" s="734"/>
      <c r="D132" s="730">
        <v>420235</v>
      </c>
      <c r="E132" s="730">
        <v>308597</v>
      </c>
      <c r="F132" s="733">
        <v>0.52</v>
      </c>
      <c r="G132" s="730">
        <v>582223</v>
      </c>
      <c r="H132" s="732">
        <v>4.5999999999999999E-3</v>
      </c>
      <c r="I132" s="730">
        <v>15270</v>
      </c>
      <c r="J132" s="732">
        <v>0.3337</v>
      </c>
      <c r="K132" s="800">
        <v>2.0299999999999998</v>
      </c>
      <c r="L132" s="730">
        <v>165308</v>
      </c>
      <c r="M132" s="729">
        <v>0.28399999999999997</v>
      </c>
      <c r="N132" s="728">
        <v>929</v>
      </c>
      <c r="O132" s="727">
        <v>624</v>
      </c>
      <c r="P132" s="2"/>
    </row>
    <row r="133" spans="1:16" s="243" customFormat="1" ht="6" customHeight="1">
      <c r="A133" s="2"/>
      <c r="B133" s="798"/>
      <c r="C133" s="2"/>
      <c r="D133" s="2"/>
      <c r="E133" s="2"/>
      <c r="F133" s="795"/>
      <c r="G133" s="2"/>
      <c r="H133" s="796"/>
      <c r="I133" s="2"/>
      <c r="J133" s="797"/>
      <c r="K133" s="796"/>
      <c r="L133" s="2"/>
      <c r="M133" s="795"/>
      <c r="N133" s="2"/>
      <c r="O133" s="2"/>
      <c r="P133" s="2"/>
    </row>
    <row r="134" spans="1:16" s="243" customFormat="1" ht="24" customHeight="1">
      <c r="A134" s="2"/>
      <c r="B134" s="2176" t="s">
        <v>1153</v>
      </c>
      <c r="C134" s="2176"/>
      <c r="D134" s="2176"/>
      <c r="E134" s="2176"/>
      <c r="F134" s="2176"/>
      <c r="G134" s="2176"/>
      <c r="H134" s="2176"/>
      <c r="I134" s="2176"/>
      <c r="J134" s="2176"/>
      <c r="K134" s="2176"/>
      <c r="L134" s="2176"/>
      <c r="M134" s="2176"/>
      <c r="N134" s="2176"/>
      <c r="O134" s="2176"/>
      <c r="P134" s="2"/>
    </row>
    <row r="135" spans="1:16" s="243" customFormat="1" ht="12.75">
      <c r="A135" s="2"/>
      <c r="B135" s="799" t="s">
        <v>1110</v>
      </c>
      <c r="C135" s="2"/>
      <c r="D135" s="2"/>
      <c r="E135" s="2"/>
      <c r="F135" s="795"/>
      <c r="G135" s="2"/>
      <c r="H135" s="796"/>
      <c r="I135" s="2"/>
      <c r="J135" s="797"/>
      <c r="K135" s="796"/>
      <c r="L135" s="2"/>
      <c r="M135" s="795"/>
      <c r="N135" s="2"/>
      <c r="O135" s="2"/>
      <c r="P135" s="2"/>
    </row>
    <row r="136" spans="1:16" s="243" customFormat="1" ht="12.75">
      <c r="A136" s="2"/>
      <c r="B136" s="799" t="s">
        <v>765</v>
      </c>
      <c r="C136" s="2"/>
      <c r="D136" s="2"/>
      <c r="E136" s="2"/>
      <c r="F136" s="795"/>
      <c r="G136" s="2"/>
      <c r="H136" s="796"/>
      <c r="I136" s="2"/>
      <c r="J136" s="797"/>
      <c r="K136" s="796"/>
      <c r="L136" s="2"/>
      <c r="M136" s="795"/>
      <c r="N136" s="2"/>
      <c r="O136" s="2"/>
      <c r="P136" s="2"/>
    </row>
    <row r="137" spans="1:16" s="243" customFormat="1" ht="12.75">
      <c r="A137" s="2"/>
      <c r="B137" s="799" t="s">
        <v>1111</v>
      </c>
      <c r="C137" s="2"/>
      <c r="D137" s="2"/>
      <c r="E137" s="2"/>
      <c r="F137" s="795"/>
      <c r="G137" s="2"/>
      <c r="H137" s="796"/>
      <c r="I137" s="2"/>
      <c r="J137" s="797"/>
      <c r="K137" s="796"/>
      <c r="L137" s="2"/>
      <c r="M137" s="795"/>
      <c r="N137" s="2"/>
      <c r="O137" s="2"/>
      <c r="P137" s="2"/>
    </row>
    <row r="138" spans="1:16" s="243" customFormat="1" ht="12.75">
      <c r="A138" s="2"/>
      <c r="B138" s="799" t="s">
        <v>766</v>
      </c>
      <c r="C138" s="2"/>
      <c r="D138" s="2"/>
      <c r="E138" s="2"/>
      <c r="F138" s="795"/>
      <c r="G138" s="2"/>
      <c r="H138" s="796"/>
      <c r="I138" s="2"/>
      <c r="J138" s="797"/>
      <c r="K138" s="796"/>
      <c r="L138" s="2"/>
      <c r="M138" s="795"/>
      <c r="N138" s="2"/>
      <c r="O138" s="2"/>
      <c r="P138" s="2"/>
    </row>
    <row r="139" spans="1:16" s="243" customFormat="1" ht="12.75">
      <c r="A139" s="2"/>
      <c r="B139" s="799" t="s">
        <v>1112</v>
      </c>
      <c r="C139" s="2"/>
      <c r="D139" s="2"/>
      <c r="E139" s="2"/>
      <c r="F139" s="795"/>
      <c r="G139" s="2"/>
      <c r="H139" s="796"/>
      <c r="I139" s="2"/>
      <c r="J139" s="797"/>
      <c r="K139" s="796"/>
      <c r="L139" s="2"/>
      <c r="M139" s="795"/>
      <c r="N139" s="2"/>
      <c r="O139" s="2"/>
      <c r="P139" s="2"/>
    </row>
    <row r="140" spans="1:16" s="243" customFormat="1" ht="12.75">
      <c r="A140" s="2"/>
      <c r="B140" s="799" t="s">
        <v>767</v>
      </c>
      <c r="C140" s="2"/>
      <c r="D140" s="2"/>
      <c r="E140" s="2"/>
      <c r="F140" s="795"/>
      <c r="G140" s="2"/>
      <c r="H140" s="796"/>
      <c r="I140" s="2"/>
      <c r="J140" s="797"/>
      <c r="K140" s="796"/>
      <c r="L140" s="2"/>
      <c r="M140" s="795"/>
      <c r="N140" s="2"/>
      <c r="O140" s="2"/>
      <c r="P140" s="2"/>
    </row>
    <row r="141" spans="1:16" s="243" customFormat="1" ht="7.35" hidden="1" customHeight="1">
      <c r="A141" s="2"/>
      <c r="B141" s="2107"/>
      <c r="C141" s="2107"/>
      <c r="D141" s="2107"/>
      <c r="E141" s="2107"/>
      <c r="F141" s="2107"/>
      <c r="G141" s="2107"/>
      <c r="H141" s="2107"/>
      <c r="I141" s="2107"/>
      <c r="J141" s="2107"/>
      <c r="K141" s="2107"/>
      <c r="L141" s="2107"/>
      <c r="M141" s="2107"/>
      <c r="N141" s="2107"/>
      <c r="O141" s="2107"/>
      <c r="P141" s="2"/>
    </row>
    <row r="142" spans="1:16" s="243" customFormat="1" ht="12.75" hidden="1">
      <c r="A142" s="2"/>
      <c r="B142" s="798"/>
      <c r="C142" s="2"/>
      <c r="D142" s="2"/>
      <c r="E142" s="2"/>
      <c r="F142" s="795"/>
      <c r="G142" s="2"/>
      <c r="H142" s="796"/>
      <c r="I142" s="2"/>
      <c r="J142" s="797"/>
      <c r="K142" s="796"/>
      <c r="L142" s="2"/>
      <c r="M142" s="795"/>
      <c r="N142" s="2"/>
      <c r="O142" s="2"/>
      <c r="P142" s="2"/>
    </row>
    <row r="143" spans="1:16" s="243" customFormat="1" ht="12.75" hidden="1">
      <c r="A143" s="2"/>
      <c r="B143" s="347"/>
      <c r="F143" s="719"/>
      <c r="H143" s="720"/>
      <c r="J143" s="793"/>
      <c r="K143" s="720"/>
      <c r="M143" s="719"/>
    </row>
    <row r="144" spans="1:16" s="243" customFormat="1" ht="12.75" hidden="1">
      <c r="A144" s="2"/>
      <c r="B144" s="347"/>
      <c r="F144" s="719"/>
      <c r="H144" s="720"/>
      <c r="J144" s="793"/>
      <c r="K144" s="720"/>
      <c r="M144" s="719"/>
    </row>
    <row r="145" spans="1:16" s="243" customFormat="1" ht="12.75" hidden="1">
      <c r="A145" s="2"/>
      <c r="B145" s="347"/>
      <c r="F145" s="719"/>
      <c r="H145" s="720"/>
      <c r="J145" s="793"/>
      <c r="K145" s="720"/>
      <c r="M145" s="719"/>
    </row>
    <row r="146" spans="1:16" s="243" customFormat="1" ht="12.75" hidden="1">
      <c r="A146" s="2"/>
      <c r="B146" s="347"/>
      <c r="F146" s="719"/>
      <c r="H146" s="720"/>
      <c r="J146" s="793"/>
      <c r="K146" s="720"/>
      <c r="M146" s="719"/>
    </row>
    <row r="147" spans="1:16" s="243" customFormat="1" ht="12.75" hidden="1">
      <c r="A147" s="2"/>
      <c r="B147" s="347"/>
      <c r="F147" s="719"/>
      <c r="H147" s="720"/>
      <c r="J147" s="793"/>
      <c r="K147" s="720"/>
      <c r="M147" s="719"/>
    </row>
    <row r="148" spans="1:16" s="243" customFormat="1" ht="12.75" hidden="1">
      <c r="A148" s="2"/>
      <c r="F148" s="719"/>
      <c r="H148" s="720"/>
      <c r="J148" s="793"/>
      <c r="K148" s="720"/>
      <c r="M148" s="719"/>
    </row>
    <row r="149" spans="1:16" s="243" customFormat="1" ht="12.75" hidden="1">
      <c r="A149" s="2"/>
      <c r="B149" s="346"/>
      <c r="F149" s="719"/>
      <c r="H149" s="720"/>
      <c r="J149" s="793"/>
      <c r="K149" s="720"/>
      <c r="M149" s="719"/>
    </row>
    <row r="150" spans="1:16" s="243" customFormat="1" ht="12.75" hidden="1">
      <c r="A150" s="2"/>
      <c r="B150" s="2108"/>
      <c r="C150" s="2108"/>
      <c r="D150" s="2108"/>
      <c r="E150" s="2108"/>
      <c r="F150" s="2108"/>
      <c r="G150" s="2108"/>
      <c r="H150" s="2108"/>
      <c r="I150" s="2108"/>
      <c r="J150" s="2108"/>
      <c r="K150" s="2108"/>
      <c r="L150" s="2108"/>
      <c r="M150" s="2108"/>
      <c r="N150" s="2108"/>
      <c r="O150" s="2108"/>
      <c r="P150" s="2108"/>
    </row>
    <row r="151" spans="1:16" s="243" customFormat="1" ht="12.75" hidden="1">
      <c r="A151" s="2"/>
      <c r="B151" s="2108"/>
      <c r="C151" s="2108"/>
      <c r="D151" s="2108"/>
      <c r="E151" s="2108"/>
      <c r="F151" s="2108"/>
      <c r="G151" s="2108"/>
      <c r="H151" s="2108"/>
      <c r="I151" s="2108"/>
      <c r="J151" s="2108"/>
      <c r="K151" s="2108"/>
      <c r="L151" s="2108"/>
      <c r="M151" s="2108"/>
      <c r="N151" s="2108"/>
      <c r="O151" s="2108"/>
      <c r="P151" s="2108"/>
    </row>
    <row r="152" spans="1:16" s="243" customFormat="1" ht="12.75" hidden="1">
      <c r="A152" s="2"/>
      <c r="B152" s="346"/>
      <c r="F152" s="719"/>
      <c r="H152" s="720"/>
      <c r="J152" s="793"/>
      <c r="K152" s="720"/>
      <c r="M152" s="719"/>
    </row>
    <row r="153" spans="1:16" s="243" customFormat="1" ht="12.75" hidden="1">
      <c r="A153" s="2"/>
      <c r="B153" s="346"/>
      <c r="F153" s="719"/>
      <c r="H153" s="720"/>
      <c r="J153" s="793"/>
      <c r="K153" s="720"/>
      <c r="M153" s="719"/>
    </row>
    <row r="154" spans="1:16" s="243" customFormat="1" ht="12.75" hidden="1">
      <c r="A154" s="2"/>
      <c r="B154" s="346"/>
      <c r="F154" s="719"/>
      <c r="H154" s="720"/>
      <c r="J154" s="793"/>
      <c r="K154" s="720"/>
      <c r="M154" s="719"/>
    </row>
    <row r="155" spans="1:16" s="243" customFormat="1" ht="24" hidden="1" customHeight="1">
      <c r="A155" s="2"/>
      <c r="B155" s="2108"/>
      <c r="C155" s="2108"/>
      <c r="D155" s="2108"/>
      <c r="E155" s="2108"/>
      <c r="F155" s="2108"/>
      <c r="G155" s="2108"/>
      <c r="H155" s="2108"/>
      <c r="I155" s="2108"/>
      <c r="J155" s="2108"/>
      <c r="K155" s="2108"/>
      <c r="L155" s="2108"/>
      <c r="M155" s="2108"/>
      <c r="N155" s="2108"/>
      <c r="O155" s="2108"/>
      <c r="P155" s="2108"/>
    </row>
    <row r="156" spans="1:16" s="243" customFormat="1" ht="12.75" hidden="1">
      <c r="A156" s="2"/>
      <c r="B156" s="346"/>
      <c r="F156" s="719"/>
      <c r="H156" s="720"/>
      <c r="J156" s="793"/>
      <c r="K156" s="720"/>
      <c r="M156" s="719"/>
    </row>
    <row r="157" spans="1:16" s="243" customFormat="1" ht="12.75" hidden="1">
      <c r="A157" s="2"/>
      <c r="F157" s="719"/>
      <c r="H157" s="720"/>
      <c r="J157" s="793"/>
      <c r="K157" s="720"/>
      <c r="M157" s="719"/>
    </row>
    <row r="158" spans="1:16" s="243" customFormat="1" ht="12.75" hidden="1">
      <c r="A158" s="2"/>
      <c r="B158" s="346"/>
      <c r="F158" s="722"/>
      <c r="H158" s="723"/>
      <c r="J158" s="794"/>
      <c r="K158" s="723"/>
      <c r="M158" s="722"/>
    </row>
    <row r="159" spans="1:16" s="243" customFormat="1" ht="12.75" hidden="1">
      <c r="A159" s="2"/>
      <c r="B159" s="343"/>
      <c r="F159" s="719"/>
      <c r="H159" s="720"/>
      <c r="J159" s="793"/>
      <c r="K159" s="720"/>
      <c r="M159" s="719"/>
    </row>
    <row r="160" spans="1:16" s="243" customFormat="1" ht="12.75" hidden="1">
      <c r="A160" s="2"/>
      <c r="B160" s="346"/>
      <c r="F160" s="722"/>
      <c r="H160" s="723"/>
      <c r="J160" s="794"/>
      <c r="K160" s="723"/>
      <c r="M160" s="722"/>
    </row>
    <row r="161" spans="1:13" s="243" customFormat="1" ht="12.75" hidden="1">
      <c r="A161" s="2"/>
      <c r="B161" s="721"/>
      <c r="F161" s="719"/>
      <c r="H161" s="720"/>
      <c r="J161" s="793"/>
      <c r="K161" s="720"/>
      <c r="M161" s="719"/>
    </row>
    <row r="162" spans="1:13" s="243" customFormat="1" ht="12.75" hidden="1">
      <c r="A162" s="2"/>
      <c r="B162" s="343"/>
      <c r="F162" s="719"/>
      <c r="H162" s="720"/>
      <c r="J162" s="793"/>
      <c r="K162" s="720"/>
      <c r="M162" s="719"/>
    </row>
    <row r="163" spans="1:13" s="243" customFormat="1" ht="12.75" hidden="1">
      <c r="A163" s="2"/>
      <c r="B163" s="637"/>
      <c r="F163" s="719"/>
      <c r="H163" s="720"/>
      <c r="J163" s="793"/>
      <c r="K163" s="720"/>
      <c r="M163" s="719"/>
    </row>
    <row r="164" spans="1:13" s="243" customFormat="1" ht="12.75" hidden="1">
      <c r="A164" s="2"/>
      <c r="B164" s="343"/>
      <c r="F164" s="719"/>
      <c r="H164" s="720"/>
      <c r="J164" s="793"/>
      <c r="K164" s="720"/>
      <c r="M164" s="719"/>
    </row>
    <row r="165" spans="1:13" s="243" customFormat="1" ht="12.75" hidden="1">
      <c r="A165" s="2"/>
      <c r="B165" s="721"/>
      <c r="F165" s="719"/>
      <c r="H165" s="720"/>
      <c r="J165" s="793"/>
      <c r="K165" s="720"/>
      <c r="M165" s="719"/>
    </row>
    <row r="166" spans="1:13" s="243" customFormat="1" ht="12.75" hidden="1">
      <c r="A166" s="2"/>
      <c r="B166" s="343"/>
      <c r="F166" s="719"/>
      <c r="H166" s="720"/>
      <c r="J166" s="793"/>
      <c r="K166" s="720"/>
      <c r="M166" s="719"/>
    </row>
    <row r="167" spans="1:13" s="243" customFormat="1" ht="12.75" hidden="1">
      <c r="A167" s="2"/>
      <c r="B167" s="346"/>
      <c r="F167" s="722"/>
      <c r="H167" s="723"/>
      <c r="J167" s="794"/>
      <c r="K167" s="723"/>
      <c r="M167" s="722"/>
    </row>
    <row r="168" spans="1:13" s="243" customFormat="1" ht="12.75" hidden="1">
      <c r="A168" s="2"/>
      <c r="B168" s="721"/>
      <c r="F168" s="719"/>
      <c r="H168" s="720"/>
      <c r="J168" s="793"/>
      <c r="K168" s="720"/>
      <c r="M168" s="719"/>
    </row>
    <row r="169" spans="1:13" s="243" customFormat="1" ht="12.75" hidden="1">
      <c r="A169" s="2"/>
      <c r="B169" s="343"/>
      <c r="F169" s="719"/>
      <c r="H169" s="720"/>
      <c r="J169" s="793"/>
      <c r="K169" s="720"/>
      <c r="M169" s="719"/>
    </row>
    <row r="170" spans="1:13" s="243" customFormat="1" ht="12.75" hidden="1">
      <c r="A170" s="2"/>
      <c r="B170" s="721"/>
      <c r="F170" s="719"/>
      <c r="H170" s="720"/>
      <c r="J170" s="793"/>
      <c r="K170" s="720"/>
      <c r="M170" s="719"/>
    </row>
    <row r="171" spans="1:13" s="243" customFormat="1" ht="12.75" hidden="1">
      <c r="A171" s="2"/>
      <c r="B171" s="721"/>
      <c r="F171" s="719"/>
      <c r="H171" s="720"/>
      <c r="J171" s="793"/>
      <c r="K171" s="720"/>
      <c r="M171" s="719"/>
    </row>
    <row r="172" spans="1:13" s="243" customFormat="1" ht="12.75" hidden="1">
      <c r="A172" s="2"/>
      <c r="B172" s="721"/>
      <c r="F172" s="719"/>
      <c r="H172" s="720"/>
      <c r="J172" s="793"/>
      <c r="K172" s="720"/>
      <c r="M172" s="719"/>
    </row>
    <row r="173" spans="1:13" s="243" customFormat="1" ht="12.75" hidden="1">
      <c r="A173" s="2"/>
      <c r="B173" s="721"/>
      <c r="F173" s="719"/>
      <c r="H173" s="720"/>
      <c r="J173" s="793"/>
      <c r="K173" s="720"/>
      <c r="M173" s="719"/>
    </row>
    <row r="174" spans="1:13" s="243" customFormat="1" ht="12.75" hidden="1">
      <c r="A174" s="2"/>
      <c r="B174" s="721"/>
      <c r="F174" s="719"/>
      <c r="H174" s="720"/>
      <c r="J174" s="793"/>
      <c r="K174" s="720"/>
      <c r="M174" s="719"/>
    </row>
    <row r="175" spans="1:13" s="243" customFormat="1" ht="12.75" hidden="1">
      <c r="A175" s="2"/>
      <c r="B175" s="721"/>
      <c r="F175" s="719"/>
      <c r="H175" s="720"/>
      <c r="J175" s="793"/>
      <c r="K175" s="720"/>
      <c r="M175" s="719"/>
    </row>
    <row r="176" spans="1:13" s="243" customFormat="1" ht="12.75" hidden="1">
      <c r="A176" s="2"/>
      <c r="B176" s="721"/>
      <c r="F176" s="719"/>
      <c r="H176" s="720"/>
      <c r="J176" s="793"/>
      <c r="K176" s="720"/>
      <c r="M176" s="719"/>
    </row>
    <row r="177" spans="1:13" s="243" customFormat="1" ht="12.75" hidden="1">
      <c r="A177" s="2"/>
      <c r="B177" s="721"/>
      <c r="F177" s="719"/>
      <c r="H177" s="720"/>
      <c r="J177" s="793"/>
      <c r="K177" s="720"/>
      <c r="M177" s="719"/>
    </row>
    <row r="178" spans="1:13" s="243" customFormat="1" ht="12.75" hidden="1">
      <c r="A178" s="2"/>
      <c r="B178" s="721"/>
      <c r="F178" s="719"/>
      <c r="H178" s="720"/>
      <c r="J178" s="793"/>
      <c r="K178" s="720"/>
      <c r="M178" s="719"/>
    </row>
    <row r="179" spans="1:13" s="243" customFormat="1" ht="12.75" hidden="1">
      <c r="A179" s="2"/>
      <c r="B179" s="721"/>
      <c r="F179" s="719"/>
      <c r="H179" s="720"/>
      <c r="J179" s="793"/>
      <c r="K179" s="720"/>
      <c r="M179" s="719"/>
    </row>
    <row r="180" spans="1:13" s="243" customFormat="1" ht="12.75" hidden="1">
      <c r="A180" s="2"/>
      <c r="B180" s="721"/>
      <c r="F180" s="719"/>
      <c r="H180" s="720"/>
      <c r="J180" s="793"/>
      <c r="K180" s="720"/>
      <c r="M180" s="719"/>
    </row>
    <row r="181" spans="1:13" s="243" customFormat="1" ht="12.75" hidden="1">
      <c r="A181" s="2"/>
      <c r="B181" s="343"/>
      <c r="F181" s="719"/>
      <c r="H181" s="720"/>
      <c r="J181" s="793"/>
      <c r="K181" s="720"/>
      <c r="M181" s="719"/>
    </row>
    <row r="182" spans="1:13" s="243" customFormat="1" ht="12.75" hidden="1">
      <c r="A182" s="2"/>
      <c r="F182" s="719"/>
      <c r="H182" s="720"/>
      <c r="J182" s="793"/>
      <c r="K182" s="720"/>
      <c r="M182" s="719"/>
    </row>
    <row r="183" spans="1:13" s="243" customFormat="1" ht="12.75" hidden="1">
      <c r="A183" s="2"/>
      <c r="F183" s="719"/>
      <c r="H183" s="720"/>
      <c r="J183" s="793"/>
      <c r="K183" s="720"/>
      <c r="M183" s="719"/>
    </row>
    <row r="184" spans="1:13" s="243" customFormat="1" ht="12.75" hidden="1">
      <c r="A184" s="2"/>
      <c r="F184" s="719"/>
      <c r="H184" s="720"/>
      <c r="J184" s="793"/>
      <c r="K184" s="720"/>
      <c r="M184" s="719"/>
    </row>
    <row r="185" spans="1:13" s="243" customFormat="1" ht="12.75" hidden="1">
      <c r="A185" s="2"/>
      <c r="F185" s="719"/>
      <c r="H185" s="720"/>
      <c r="J185" s="793"/>
      <c r="K185" s="720"/>
      <c r="M185" s="719"/>
    </row>
    <row r="186" spans="1:13" s="243" customFormat="1" ht="12.75" hidden="1">
      <c r="A186" s="2"/>
      <c r="F186" s="719"/>
      <c r="H186" s="720"/>
      <c r="J186" s="793"/>
      <c r="K186" s="720"/>
      <c r="M186" s="719"/>
    </row>
    <row r="187" spans="1:13" s="243" customFormat="1" ht="12.75" hidden="1">
      <c r="A187" s="2"/>
      <c r="F187" s="719"/>
      <c r="H187" s="720"/>
      <c r="J187" s="793"/>
      <c r="K187" s="720"/>
      <c r="M187" s="719"/>
    </row>
    <row r="188" spans="1:13" s="243" customFormat="1" ht="12.75" hidden="1">
      <c r="A188" s="2"/>
      <c r="F188" s="719"/>
      <c r="H188" s="720"/>
      <c r="J188" s="793"/>
      <c r="K188" s="720"/>
      <c r="M188" s="719"/>
    </row>
    <row r="189" spans="1:13" s="243" customFormat="1" ht="12.75" hidden="1">
      <c r="A189" s="2"/>
      <c r="F189" s="719"/>
      <c r="H189" s="720"/>
      <c r="J189" s="793"/>
      <c r="K189" s="720"/>
      <c r="M189" s="719"/>
    </row>
    <row r="190" spans="1:13" s="243" customFormat="1" ht="12.75" hidden="1">
      <c r="A190" s="2"/>
      <c r="F190" s="719"/>
      <c r="H190" s="720"/>
      <c r="J190" s="793"/>
      <c r="K190" s="720"/>
      <c r="M190" s="719"/>
    </row>
    <row r="191" spans="1:13" s="243" customFormat="1" ht="12.75" hidden="1">
      <c r="A191" s="2"/>
      <c r="F191" s="719"/>
      <c r="H191" s="720"/>
      <c r="J191" s="793"/>
      <c r="K191" s="720"/>
      <c r="M191" s="719"/>
    </row>
    <row r="192" spans="1:13" s="243" customFormat="1" ht="12.75" hidden="1">
      <c r="A192" s="2"/>
      <c r="F192" s="719"/>
      <c r="H192" s="720"/>
      <c r="J192" s="793"/>
      <c r="K192" s="720"/>
      <c r="M192" s="719"/>
    </row>
    <row r="193" spans="1:13" s="243" customFormat="1" ht="12.75" hidden="1">
      <c r="A193" s="2"/>
      <c r="F193" s="719"/>
      <c r="H193" s="720"/>
      <c r="J193" s="793"/>
      <c r="K193" s="720"/>
      <c r="M193" s="719"/>
    </row>
  </sheetData>
  <mergeCells count="21">
    <mergeCell ref="B150:P151"/>
    <mergeCell ref="B155:P155"/>
    <mergeCell ref="B91:C91"/>
    <mergeCell ref="B122:B131"/>
    <mergeCell ref="B112:B121"/>
    <mergeCell ref="B141:O141"/>
    <mergeCell ref="B92:B101"/>
    <mergeCell ref="B134:O134"/>
    <mergeCell ref="B79:B88"/>
    <mergeCell ref="B102:B111"/>
    <mergeCell ref="B5:C5"/>
    <mergeCell ref="B3:B4"/>
    <mergeCell ref="B6:B15"/>
    <mergeCell ref="B16:B25"/>
    <mergeCell ref="B26:B35"/>
    <mergeCell ref="B48:C48"/>
    <mergeCell ref="B49:B58"/>
    <mergeCell ref="B59:B68"/>
    <mergeCell ref="B69:B78"/>
    <mergeCell ref="B36:B45"/>
    <mergeCell ref="C3:C4"/>
  </mergeCells>
  <hyperlinks>
    <hyperlink ref="B1" location="ToC!A1" display="Retour à la table des matières" xr:uid="{00000000-0004-0000-1A00-000000000000}"/>
  </hyperlinks>
  <pageMargins left="0.51181102362204722" right="0.51181102362204722" top="0.51181102362204722" bottom="0.51181102362204722" header="0.23622047244094491" footer="0.23622047244094491"/>
  <pageSetup scale="84" firstPageNumber="6" fitToHeight="0" orientation="landscape" r:id="rId1"/>
  <headerFooter>
    <oddFooter>&amp;L&amp;G&amp;CInformations supplémentaires sur les 
fonds propres réglementaires&amp;RPage &amp;P de &amp;N]</oddFooter>
  </headerFooter>
  <rowBreaks count="5" manualBreakCount="5">
    <brk id="25" min="1" max="14" man="1"/>
    <brk id="47" min="1" max="14" man="1"/>
    <brk id="68" min="1" max="14" man="1"/>
    <brk id="90" min="1" max="14" man="1"/>
    <brk id="111" min="1" max="14"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7893-63EB-432B-A9BA-E68349B5393E}">
  <sheetPr codeName="Sheet53">
    <tabColor theme="5"/>
    <pageSetUpPr fitToPage="1"/>
  </sheetPr>
  <dimension ref="A1:S155"/>
  <sheetViews>
    <sheetView view="pageBreakPreview" topLeftCell="A73" zoomScale="145" zoomScaleNormal="100" zoomScaleSheetLayoutView="145" workbookViewId="0"/>
  </sheetViews>
  <sheetFormatPr defaultColWidth="0" defaultRowHeight="15" customHeight="1" zeroHeight="1"/>
  <cols>
    <col min="1" max="1" width="1.42578125" style="1" customWidth="1"/>
    <col min="2" max="2" width="13.42578125" customWidth="1"/>
    <col min="3" max="3" width="17.42578125" customWidth="1"/>
    <col min="4" max="4" width="10.42578125" customWidth="1"/>
    <col min="5" max="5" width="9.42578125" customWidth="1"/>
    <col min="6" max="6" width="9.42578125" style="717" customWidth="1"/>
    <col min="7" max="7" width="11" customWidth="1"/>
    <col min="8" max="8" width="10" style="718" customWidth="1"/>
    <col min="9" max="9" width="9.42578125" customWidth="1"/>
    <col min="10" max="10" width="9.42578125" style="792" customWidth="1"/>
    <col min="11" max="11" width="10.42578125" style="718" customWidth="1"/>
    <col min="12" max="12" width="9.42578125" customWidth="1"/>
    <col min="13" max="13" width="9.42578125" style="717" customWidth="1"/>
    <col min="14" max="14" width="9.42578125" customWidth="1"/>
    <col min="15" max="15" width="11.42578125" customWidth="1"/>
    <col min="16" max="16" width="1.42578125" customWidth="1"/>
    <col min="17" max="16384" width="8.42578125" hidden="1"/>
  </cols>
  <sheetData>
    <row r="1" spans="1:19" ht="12.2" customHeight="1">
      <c r="B1" s="100" t="s">
        <v>5</v>
      </c>
      <c r="C1" s="1"/>
      <c r="D1" s="1"/>
      <c r="E1" s="1"/>
      <c r="F1" s="790"/>
      <c r="G1" s="1"/>
      <c r="H1" s="791"/>
      <c r="I1" s="1"/>
      <c r="J1" s="817"/>
      <c r="K1" s="791"/>
      <c r="L1" s="1"/>
      <c r="M1" s="790"/>
      <c r="N1" s="1"/>
      <c r="O1" s="1"/>
      <c r="P1" s="1"/>
      <c r="Q1" s="1"/>
      <c r="R1" s="1"/>
      <c r="S1" s="1"/>
    </row>
    <row r="2" spans="1:19" s="295" customFormat="1" ht="20.100000000000001" customHeight="1">
      <c r="A2" s="31"/>
      <c r="B2" s="789" t="s">
        <v>1352</v>
      </c>
      <c r="C2" s="788"/>
      <c r="D2" s="788"/>
      <c r="E2" s="788"/>
      <c r="F2" s="788"/>
      <c r="G2" s="788"/>
      <c r="H2" s="788"/>
      <c r="I2" s="788"/>
      <c r="J2" s="788"/>
      <c r="K2" s="788"/>
      <c r="L2" s="788"/>
      <c r="M2" s="788"/>
      <c r="N2" s="788"/>
      <c r="O2" s="787"/>
      <c r="P2" s="31"/>
    </row>
    <row r="3" spans="1:19">
      <c r="B3" s="2173" t="s">
        <v>701</v>
      </c>
      <c r="C3" s="2175" t="s">
        <v>370</v>
      </c>
      <c r="D3" s="814" t="s">
        <v>77</v>
      </c>
      <c r="E3" s="814" t="s">
        <v>149</v>
      </c>
      <c r="F3" s="815" t="s">
        <v>148</v>
      </c>
      <c r="G3" s="814" t="s">
        <v>177</v>
      </c>
      <c r="H3" s="816" t="s">
        <v>176</v>
      </c>
      <c r="I3" s="814" t="s">
        <v>175</v>
      </c>
      <c r="J3" s="816" t="s">
        <v>174</v>
      </c>
      <c r="K3" s="816" t="s">
        <v>378</v>
      </c>
      <c r="L3" s="814" t="s">
        <v>377</v>
      </c>
      <c r="M3" s="815" t="s">
        <v>376</v>
      </c>
      <c r="N3" s="814" t="s">
        <v>394</v>
      </c>
      <c r="O3" s="813" t="s">
        <v>393</v>
      </c>
      <c r="P3" s="1"/>
    </row>
    <row r="4" spans="1:19" s="243" customFormat="1" ht="82.35" customHeight="1">
      <c r="A4" s="2"/>
      <c r="B4" s="2174"/>
      <c r="C4" s="2097"/>
      <c r="D4" s="811" t="s">
        <v>371</v>
      </c>
      <c r="E4" s="811" t="s">
        <v>1113</v>
      </c>
      <c r="F4" s="812" t="s">
        <v>373</v>
      </c>
      <c r="G4" s="811" t="s">
        <v>1114</v>
      </c>
      <c r="H4" s="811" t="s">
        <v>758</v>
      </c>
      <c r="I4" s="811" t="s">
        <v>759</v>
      </c>
      <c r="J4" s="811" t="s">
        <v>760</v>
      </c>
      <c r="K4" s="811" t="s">
        <v>761</v>
      </c>
      <c r="L4" s="811" t="s">
        <v>327</v>
      </c>
      <c r="M4" s="812" t="s">
        <v>328</v>
      </c>
      <c r="N4" s="811" t="s">
        <v>398</v>
      </c>
      <c r="O4" s="810" t="s">
        <v>1321</v>
      </c>
      <c r="P4" s="2"/>
    </row>
    <row r="5" spans="1:19" s="243" customFormat="1" ht="15.6" customHeight="1">
      <c r="A5" s="2"/>
      <c r="B5" s="2172" t="str">
        <f>+CurrQtr</f>
        <v>T3 2023 
Bâle III révisé</v>
      </c>
      <c r="C5" s="2082"/>
      <c r="D5" s="808"/>
      <c r="E5" s="808"/>
      <c r="F5" s="808"/>
      <c r="G5" s="808"/>
      <c r="H5" s="809"/>
      <c r="I5" s="808"/>
      <c r="J5" s="809"/>
      <c r="K5" s="809"/>
      <c r="L5" s="808"/>
      <c r="M5" s="807"/>
      <c r="N5" s="806"/>
      <c r="O5" s="805"/>
      <c r="P5" s="2"/>
    </row>
    <row r="6" spans="1:19" s="243" customFormat="1" ht="12.75" customHeight="1">
      <c r="A6" s="2"/>
      <c r="B6" s="2162" t="s">
        <v>710</v>
      </c>
      <c r="C6" s="425"/>
      <c r="D6" s="425"/>
      <c r="E6" s="425"/>
      <c r="F6" s="757"/>
      <c r="G6" s="425"/>
      <c r="H6" s="758"/>
      <c r="I6" s="425"/>
      <c r="J6" s="758"/>
      <c r="K6" s="758"/>
      <c r="L6" s="425"/>
      <c r="M6" s="757"/>
      <c r="N6" s="756"/>
      <c r="O6" s="751"/>
      <c r="P6" s="2"/>
    </row>
    <row r="7" spans="1:19" s="243" customFormat="1" ht="12.75" customHeight="1">
      <c r="A7" s="2"/>
      <c r="B7" s="2162"/>
      <c r="C7" s="755" t="s">
        <v>672</v>
      </c>
      <c r="D7" s="752">
        <v>636</v>
      </c>
      <c r="E7" s="752">
        <v>1288</v>
      </c>
      <c r="F7" s="754">
        <v>0.27</v>
      </c>
      <c r="G7" s="752">
        <v>1075</v>
      </c>
      <c r="H7" s="524">
        <v>5.0000000000000001E-4</v>
      </c>
      <c r="I7" s="752">
        <v>28</v>
      </c>
      <c r="J7" s="524">
        <v>0.4093</v>
      </c>
      <c r="K7" s="803">
        <v>1.51</v>
      </c>
      <c r="L7" s="752">
        <v>135</v>
      </c>
      <c r="M7" s="183">
        <v>0.126</v>
      </c>
      <c r="N7" s="752">
        <v>0</v>
      </c>
      <c r="O7" s="751"/>
      <c r="P7" s="767"/>
    </row>
    <row r="8" spans="1:19" s="243" customFormat="1" ht="12.75" customHeight="1">
      <c r="A8" s="2"/>
      <c r="B8" s="2162"/>
      <c r="C8" s="755" t="s">
        <v>671</v>
      </c>
      <c r="D8" s="752">
        <v>34</v>
      </c>
      <c r="E8" s="752">
        <v>0</v>
      </c>
      <c r="F8" s="754">
        <v>0.4</v>
      </c>
      <c r="G8" s="752">
        <v>34</v>
      </c>
      <c r="H8" s="524">
        <v>1.8E-3</v>
      </c>
      <c r="I8" s="752">
        <v>1</v>
      </c>
      <c r="J8" s="524">
        <v>0.44879999999999998</v>
      </c>
      <c r="K8" s="803">
        <v>3.67</v>
      </c>
      <c r="L8" s="752">
        <v>18</v>
      </c>
      <c r="M8" s="183">
        <v>0.52900000000000003</v>
      </c>
      <c r="N8" s="752">
        <v>0</v>
      </c>
      <c r="O8" s="751"/>
      <c r="P8" s="767"/>
    </row>
    <row r="9" spans="1:19" s="243" customFormat="1" ht="12.75" customHeight="1">
      <c r="A9" s="2"/>
      <c r="B9" s="2162"/>
      <c r="C9" s="755" t="s">
        <v>670</v>
      </c>
      <c r="D9" s="752">
        <v>20</v>
      </c>
      <c r="E9" s="752">
        <v>37</v>
      </c>
      <c r="F9" s="754">
        <v>0.4</v>
      </c>
      <c r="G9" s="752">
        <v>34</v>
      </c>
      <c r="H9" s="524">
        <v>3.5000000000000001E-3</v>
      </c>
      <c r="I9" s="752">
        <v>1</v>
      </c>
      <c r="J9" s="524">
        <v>0.40610000000000002</v>
      </c>
      <c r="K9" s="803">
        <v>2.15</v>
      </c>
      <c r="L9" s="752">
        <v>17</v>
      </c>
      <c r="M9" s="183">
        <v>0.5</v>
      </c>
      <c r="N9" s="752">
        <v>0</v>
      </c>
      <c r="O9" s="751"/>
      <c r="P9" s="767"/>
    </row>
    <row r="10" spans="1:19" s="243" customFormat="1" ht="12.75" customHeight="1">
      <c r="A10" s="2"/>
      <c r="B10" s="2162"/>
      <c r="C10" s="755" t="s">
        <v>668</v>
      </c>
      <c r="D10" s="752">
        <v>0</v>
      </c>
      <c r="E10" s="752">
        <v>0</v>
      </c>
      <c r="F10" s="754">
        <v>0</v>
      </c>
      <c r="G10" s="752">
        <v>0</v>
      </c>
      <c r="H10" s="524">
        <v>0</v>
      </c>
      <c r="I10" s="752">
        <v>0</v>
      </c>
      <c r="J10" s="524">
        <v>0</v>
      </c>
      <c r="K10" s="803">
        <v>0</v>
      </c>
      <c r="L10" s="752">
        <v>0</v>
      </c>
      <c r="M10" s="183">
        <v>0</v>
      </c>
      <c r="N10" s="752">
        <v>0</v>
      </c>
      <c r="O10" s="751"/>
      <c r="P10" s="767"/>
    </row>
    <row r="11" spans="1:19" s="243" customFormat="1" ht="12.75" customHeight="1">
      <c r="A11" s="2"/>
      <c r="B11" s="2162"/>
      <c r="C11" s="755" t="s">
        <v>667</v>
      </c>
      <c r="D11" s="752">
        <v>80</v>
      </c>
      <c r="E11" s="752">
        <v>8</v>
      </c>
      <c r="F11" s="754">
        <v>0.37</v>
      </c>
      <c r="G11" s="752">
        <v>83</v>
      </c>
      <c r="H11" s="524">
        <v>1.23E-2</v>
      </c>
      <c r="I11" s="752">
        <v>3</v>
      </c>
      <c r="J11" s="524">
        <v>0.44850000000000001</v>
      </c>
      <c r="K11" s="803">
        <v>1.1100000000000001</v>
      </c>
      <c r="L11" s="752">
        <v>67</v>
      </c>
      <c r="M11" s="183">
        <v>0.80700000000000005</v>
      </c>
      <c r="N11" s="752">
        <v>0</v>
      </c>
      <c r="O11" s="751"/>
      <c r="P11" s="767"/>
    </row>
    <row r="12" spans="1:19" s="243" customFormat="1" ht="12.75" customHeight="1">
      <c r="A12" s="2"/>
      <c r="B12" s="2162"/>
      <c r="C12" s="755" t="s">
        <v>666</v>
      </c>
      <c r="D12" s="752">
        <v>0</v>
      </c>
      <c r="E12" s="752">
        <v>0</v>
      </c>
      <c r="F12" s="754">
        <v>0</v>
      </c>
      <c r="G12" s="752">
        <v>0</v>
      </c>
      <c r="H12" s="524">
        <v>0</v>
      </c>
      <c r="I12" s="752">
        <v>0</v>
      </c>
      <c r="J12" s="524">
        <v>0</v>
      </c>
      <c r="K12" s="803">
        <v>0</v>
      </c>
      <c r="L12" s="752">
        <v>0</v>
      </c>
      <c r="M12" s="183">
        <v>0</v>
      </c>
      <c r="N12" s="752">
        <v>0</v>
      </c>
      <c r="O12" s="751"/>
      <c r="P12" s="767"/>
    </row>
    <row r="13" spans="1:19" s="243" customFormat="1" ht="12.75" customHeight="1">
      <c r="A13" s="2"/>
      <c r="B13" s="2162"/>
      <c r="C13" s="755" t="s">
        <v>665</v>
      </c>
      <c r="D13" s="752">
        <v>0</v>
      </c>
      <c r="E13" s="752">
        <v>0</v>
      </c>
      <c r="F13" s="1529">
        <v>0</v>
      </c>
      <c r="G13" s="752">
        <v>0</v>
      </c>
      <c r="H13" s="524">
        <v>0</v>
      </c>
      <c r="I13" s="752">
        <v>0</v>
      </c>
      <c r="J13" s="524">
        <v>0</v>
      </c>
      <c r="K13" s="803">
        <v>0</v>
      </c>
      <c r="L13" s="752">
        <v>0</v>
      </c>
      <c r="M13" s="183">
        <v>0</v>
      </c>
      <c r="N13" s="752">
        <v>0</v>
      </c>
      <c r="O13" s="751"/>
      <c r="P13" s="2"/>
    </row>
    <row r="14" spans="1:19" s="243" customFormat="1" ht="12.75" customHeight="1">
      <c r="A14" s="2"/>
      <c r="B14" s="2162"/>
      <c r="C14" s="750" t="s">
        <v>664</v>
      </c>
      <c r="D14" s="745">
        <v>98</v>
      </c>
      <c r="E14" s="745">
        <v>0</v>
      </c>
      <c r="F14" s="749">
        <v>0</v>
      </c>
      <c r="G14" s="745">
        <v>98</v>
      </c>
      <c r="H14" s="748">
        <v>1</v>
      </c>
      <c r="I14" s="745">
        <v>1</v>
      </c>
      <c r="J14" s="748">
        <v>0.45</v>
      </c>
      <c r="K14" s="802">
        <v>1.73</v>
      </c>
      <c r="L14" s="745">
        <v>0</v>
      </c>
      <c r="M14" s="746">
        <v>0</v>
      </c>
      <c r="N14" s="745">
        <v>44</v>
      </c>
      <c r="O14" s="744"/>
      <c r="P14" s="2"/>
    </row>
    <row r="15" spans="1:19" s="243" customFormat="1" ht="12.75" customHeight="1">
      <c r="A15" s="2"/>
      <c r="B15" s="2162"/>
      <c r="C15" s="766" t="s">
        <v>663</v>
      </c>
      <c r="D15" s="762">
        <v>868</v>
      </c>
      <c r="E15" s="762">
        <v>1333</v>
      </c>
      <c r="F15" s="765">
        <v>0.28000000000000003</v>
      </c>
      <c r="G15" s="762">
        <v>1324</v>
      </c>
      <c r="H15" s="764">
        <v>7.51E-2</v>
      </c>
      <c r="I15" s="762">
        <v>34</v>
      </c>
      <c r="J15" s="764">
        <v>0.41570000000000001</v>
      </c>
      <c r="K15" s="804">
        <v>1.57</v>
      </c>
      <c r="L15" s="762">
        <v>237</v>
      </c>
      <c r="M15" s="761">
        <v>0.17899999999999999</v>
      </c>
      <c r="N15" s="760">
        <v>44</v>
      </c>
      <c r="O15" s="759">
        <v>0</v>
      </c>
      <c r="P15" s="2"/>
    </row>
    <row r="16" spans="1:19" s="243" customFormat="1" ht="12.75" customHeight="1">
      <c r="A16" s="2"/>
      <c r="B16" s="2162" t="s">
        <v>1322</v>
      </c>
      <c r="C16" s="425"/>
      <c r="D16" s="425"/>
      <c r="E16" s="425"/>
      <c r="F16" s="757"/>
      <c r="G16" s="425"/>
      <c r="H16" s="758"/>
      <c r="I16" s="425"/>
      <c r="J16" s="758"/>
      <c r="K16" s="758"/>
      <c r="L16" s="425"/>
      <c r="M16" s="757"/>
      <c r="N16" s="756"/>
      <c r="O16" s="751"/>
      <c r="P16" s="2"/>
    </row>
    <row r="17" spans="1:16" s="243" customFormat="1" ht="12.75" customHeight="1">
      <c r="A17" s="2"/>
      <c r="B17" s="2162"/>
      <c r="C17" s="755" t="s">
        <v>672</v>
      </c>
      <c r="D17" s="752">
        <v>13466</v>
      </c>
      <c r="E17" s="752">
        <v>39299</v>
      </c>
      <c r="F17" s="754">
        <v>0.46</v>
      </c>
      <c r="G17" s="752">
        <v>33474</v>
      </c>
      <c r="H17" s="524">
        <v>6.9999999999999999E-4</v>
      </c>
      <c r="I17" s="752">
        <v>286</v>
      </c>
      <c r="J17" s="524">
        <v>0.4637</v>
      </c>
      <c r="K17" s="803">
        <v>2.36</v>
      </c>
      <c r="L17" s="752">
        <v>10382</v>
      </c>
      <c r="M17" s="183">
        <v>0.31</v>
      </c>
      <c r="N17" s="752">
        <v>11</v>
      </c>
      <c r="O17" s="751"/>
      <c r="P17" s="2"/>
    </row>
    <row r="18" spans="1:16" s="243" customFormat="1" ht="12.75" customHeight="1">
      <c r="A18" s="2"/>
      <c r="B18" s="2162"/>
      <c r="C18" s="755" t="s">
        <v>671</v>
      </c>
      <c r="D18" s="752">
        <v>317</v>
      </c>
      <c r="E18" s="752">
        <v>1870</v>
      </c>
      <c r="F18" s="754">
        <v>0.54</v>
      </c>
      <c r="G18" s="752">
        <v>1346</v>
      </c>
      <c r="H18" s="524">
        <v>1.8E-3</v>
      </c>
      <c r="I18" s="752">
        <v>47</v>
      </c>
      <c r="J18" s="524">
        <v>0.44440000000000002</v>
      </c>
      <c r="K18" s="803">
        <v>2.41</v>
      </c>
      <c r="L18" s="752">
        <v>597</v>
      </c>
      <c r="M18" s="183">
        <v>0.44400000000000001</v>
      </c>
      <c r="N18" s="752">
        <v>1</v>
      </c>
      <c r="O18" s="751"/>
      <c r="P18" s="2"/>
    </row>
    <row r="19" spans="1:16" s="243" customFormat="1" ht="12.75" customHeight="1">
      <c r="A19" s="2"/>
      <c r="B19" s="2162"/>
      <c r="C19" s="755" t="s">
        <v>670</v>
      </c>
      <c r="D19" s="752">
        <v>1066</v>
      </c>
      <c r="E19" s="752">
        <v>597</v>
      </c>
      <c r="F19" s="754">
        <v>0.39</v>
      </c>
      <c r="G19" s="752">
        <v>1299</v>
      </c>
      <c r="H19" s="524">
        <v>3.2000000000000002E-3</v>
      </c>
      <c r="I19" s="752">
        <v>60</v>
      </c>
      <c r="J19" s="524">
        <v>0.44740000000000002</v>
      </c>
      <c r="K19" s="803">
        <v>0.96</v>
      </c>
      <c r="L19" s="752">
        <v>618</v>
      </c>
      <c r="M19" s="183">
        <v>0.47599999999999998</v>
      </c>
      <c r="N19" s="752">
        <v>2</v>
      </c>
      <c r="O19" s="751"/>
      <c r="P19" s="2"/>
    </row>
    <row r="20" spans="1:16" s="243" customFormat="1" ht="12.75" customHeight="1">
      <c r="A20" s="2"/>
      <c r="B20" s="2162"/>
      <c r="C20" s="755" t="s">
        <v>668</v>
      </c>
      <c r="D20" s="752">
        <v>0</v>
      </c>
      <c r="E20" s="752">
        <v>0</v>
      </c>
      <c r="F20" s="754">
        <v>0</v>
      </c>
      <c r="G20" s="752">
        <v>0</v>
      </c>
      <c r="H20" s="524">
        <v>0</v>
      </c>
      <c r="I20" s="752">
        <v>0</v>
      </c>
      <c r="J20" s="524">
        <v>0</v>
      </c>
      <c r="K20" s="803">
        <v>0</v>
      </c>
      <c r="L20" s="752">
        <v>0</v>
      </c>
      <c r="M20" s="183">
        <v>0</v>
      </c>
      <c r="N20" s="752">
        <v>0</v>
      </c>
      <c r="O20" s="751"/>
      <c r="P20" s="2"/>
    </row>
    <row r="21" spans="1:16" s="243" customFormat="1" ht="12.75" customHeight="1">
      <c r="A21" s="2"/>
      <c r="B21" s="2162"/>
      <c r="C21" s="755" t="s">
        <v>667</v>
      </c>
      <c r="D21" s="752">
        <v>243</v>
      </c>
      <c r="E21" s="752">
        <v>37</v>
      </c>
      <c r="F21" s="754">
        <v>0.28000000000000003</v>
      </c>
      <c r="G21" s="752">
        <v>252</v>
      </c>
      <c r="H21" s="524">
        <v>1.4200000000000001E-2</v>
      </c>
      <c r="I21" s="752">
        <v>19</v>
      </c>
      <c r="J21" s="524">
        <v>0.43430000000000002</v>
      </c>
      <c r="K21" s="803">
        <v>0.46</v>
      </c>
      <c r="L21" s="752">
        <v>192</v>
      </c>
      <c r="M21" s="183">
        <v>0.76200000000000001</v>
      </c>
      <c r="N21" s="752">
        <v>2</v>
      </c>
      <c r="O21" s="751"/>
      <c r="P21" s="2"/>
    </row>
    <row r="22" spans="1:16" s="243" customFormat="1" ht="12.75" customHeight="1">
      <c r="A22" s="2"/>
      <c r="B22" s="2162"/>
      <c r="C22" s="755" t="s">
        <v>666</v>
      </c>
      <c r="D22" s="752">
        <v>0</v>
      </c>
      <c r="E22" s="752">
        <v>14</v>
      </c>
      <c r="F22" s="754">
        <v>0.21</v>
      </c>
      <c r="G22" s="752">
        <v>3</v>
      </c>
      <c r="H22" s="524">
        <v>2.5600000000000001E-2</v>
      </c>
      <c r="I22" s="752">
        <v>3</v>
      </c>
      <c r="J22" s="524">
        <v>0</v>
      </c>
      <c r="K22" s="803">
        <v>0.13</v>
      </c>
      <c r="L22" s="752">
        <v>0</v>
      </c>
      <c r="M22" s="183">
        <v>0</v>
      </c>
      <c r="N22" s="752">
        <v>0</v>
      </c>
      <c r="O22" s="751"/>
      <c r="P22" s="2"/>
    </row>
    <row r="23" spans="1:16" s="243" customFormat="1" ht="12.75" customHeight="1">
      <c r="A23" s="2"/>
      <c r="B23" s="2162"/>
      <c r="C23" s="755" t="s">
        <v>665</v>
      </c>
      <c r="D23" s="752">
        <v>20</v>
      </c>
      <c r="E23" s="752">
        <v>0</v>
      </c>
      <c r="F23" s="754">
        <v>0</v>
      </c>
      <c r="G23" s="752">
        <v>20</v>
      </c>
      <c r="H23" s="524">
        <v>0.17019999999999999</v>
      </c>
      <c r="I23" s="752">
        <v>1</v>
      </c>
      <c r="J23" s="524">
        <v>0.45</v>
      </c>
      <c r="K23" s="803">
        <v>0.5</v>
      </c>
      <c r="L23" s="752">
        <v>41</v>
      </c>
      <c r="M23" s="183">
        <v>2.0499999999999998</v>
      </c>
      <c r="N23" s="752">
        <v>2</v>
      </c>
      <c r="O23" s="751"/>
      <c r="P23" s="2"/>
    </row>
    <row r="24" spans="1:16" s="243" customFormat="1" ht="12.75" customHeight="1">
      <c r="A24" s="2"/>
      <c r="B24" s="2162"/>
      <c r="C24" s="750" t="s">
        <v>664</v>
      </c>
      <c r="D24" s="745">
        <v>0</v>
      </c>
      <c r="E24" s="745">
        <v>3</v>
      </c>
      <c r="F24" s="749">
        <v>0.5</v>
      </c>
      <c r="G24" s="745">
        <v>1</v>
      </c>
      <c r="H24" s="748">
        <v>1</v>
      </c>
      <c r="I24" s="745">
        <v>2</v>
      </c>
      <c r="J24" s="748">
        <v>0.4471</v>
      </c>
      <c r="K24" s="802">
        <v>0.05</v>
      </c>
      <c r="L24" s="745">
        <v>7</v>
      </c>
      <c r="M24" s="746">
        <v>7</v>
      </c>
      <c r="N24" s="745">
        <v>1</v>
      </c>
      <c r="O24" s="744"/>
      <c r="P24" s="2"/>
    </row>
    <row r="25" spans="1:16" s="243" customFormat="1" ht="12.75" customHeight="1">
      <c r="A25" s="2"/>
      <c r="B25" s="2162"/>
      <c r="C25" s="766" t="s">
        <v>663</v>
      </c>
      <c r="D25" s="762">
        <v>15112</v>
      </c>
      <c r="E25" s="762">
        <v>41820</v>
      </c>
      <c r="F25" s="765">
        <v>0.46</v>
      </c>
      <c r="G25" s="762">
        <v>36395</v>
      </c>
      <c r="H25" s="764">
        <v>1.1000000000000001E-3</v>
      </c>
      <c r="I25" s="762">
        <v>418</v>
      </c>
      <c r="J25" s="764">
        <v>0.4622</v>
      </c>
      <c r="K25" s="804">
        <v>2.29</v>
      </c>
      <c r="L25" s="762">
        <v>11837</v>
      </c>
      <c r="M25" s="761">
        <v>0.32500000000000001</v>
      </c>
      <c r="N25" s="760">
        <v>19</v>
      </c>
      <c r="O25" s="759">
        <v>2</v>
      </c>
      <c r="P25" s="2"/>
    </row>
    <row r="26" spans="1:16" s="243" customFormat="1" ht="12.75" customHeight="1">
      <c r="A26" s="2"/>
      <c r="B26" s="2170" t="s">
        <v>1374</v>
      </c>
      <c r="C26" s="425"/>
      <c r="D26" s="425"/>
      <c r="E26" s="425"/>
      <c r="F26" s="757"/>
      <c r="G26" s="425"/>
      <c r="H26" s="758"/>
      <c r="I26" s="425"/>
      <c r="J26" s="758"/>
      <c r="K26" s="758"/>
      <c r="L26" s="425"/>
      <c r="M26" s="757"/>
      <c r="N26" s="756"/>
      <c r="O26" s="751"/>
      <c r="P26" s="2"/>
    </row>
    <row r="27" spans="1:16" s="243" customFormat="1" ht="12.75" customHeight="1">
      <c r="A27" s="2"/>
      <c r="B27" s="2170"/>
      <c r="C27" s="755" t="s">
        <v>672</v>
      </c>
      <c r="D27" s="752">
        <v>60563</v>
      </c>
      <c r="E27" s="752">
        <v>114203</v>
      </c>
      <c r="F27" s="754">
        <v>0.4</v>
      </c>
      <c r="G27" s="752">
        <v>106960</v>
      </c>
      <c r="H27" s="524">
        <v>8.9999999999999998E-4</v>
      </c>
      <c r="I27" s="752">
        <v>1112</v>
      </c>
      <c r="J27" s="524">
        <v>0.34949999999999998</v>
      </c>
      <c r="K27" s="803">
        <v>1.85</v>
      </c>
      <c r="L27" s="752">
        <v>21416</v>
      </c>
      <c r="M27" s="183">
        <v>0.2</v>
      </c>
      <c r="N27" s="752">
        <v>35</v>
      </c>
      <c r="O27" s="751"/>
      <c r="P27" s="2"/>
    </row>
    <row r="28" spans="1:16" s="243" customFormat="1" ht="12.75" customHeight="1">
      <c r="A28" s="2"/>
      <c r="B28" s="2168"/>
      <c r="C28" s="755" t="s">
        <v>671</v>
      </c>
      <c r="D28" s="752">
        <v>21607</v>
      </c>
      <c r="E28" s="752">
        <v>28552</v>
      </c>
      <c r="F28" s="754">
        <v>0.36</v>
      </c>
      <c r="G28" s="752">
        <v>32089</v>
      </c>
      <c r="H28" s="524">
        <v>1.8E-3</v>
      </c>
      <c r="I28" s="752">
        <v>377</v>
      </c>
      <c r="J28" s="524">
        <v>0.38579999999999998</v>
      </c>
      <c r="K28" s="803">
        <v>2.34</v>
      </c>
      <c r="L28" s="752">
        <v>11205</v>
      </c>
      <c r="M28" s="183">
        <v>0.34899999999999998</v>
      </c>
      <c r="N28" s="752">
        <v>23</v>
      </c>
      <c r="O28" s="751"/>
      <c r="P28" s="2"/>
    </row>
    <row r="29" spans="1:16" s="243" customFormat="1" ht="12.75" customHeight="1">
      <c r="A29" s="2"/>
      <c r="B29" s="2170"/>
      <c r="C29" s="755" t="s">
        <v>670</v>
      </c>
      <c r="D29" s="752">
        <v>23056</v>
      </c>
      <c r="E29" s="752">
        <v>18071</v>
      </c>
      <c r="F29" s="754">
        <v>0.39</v>
      </c>
      <c r="G29" s="752">
        <v>29401</v>
      </c>
      <c r="H29" s="524">
        <v>2.8999999999999998E-3</v>
      </c>
      <c r="I29" s="752">
        <v>454</v>
      </c>
      <c r="J29" s="524">
        <v>0.35299999999999998</v>
      </c>
      <c r="K29" s="803">
        <v>2.23</v>
      </c>
      <c r="L29" s="752">
        <v>11641</v>
      </c>
      <c r="M29" s="183">
        <v>0.39600000000000002</v>
      </c>
      <c r="N29" s="752">
        <v>30</v>
      </c>
      <c r="O29" s="751"/>
      <c r="P29" s="2"/>
    </row>
    <row r="30" spans="1:16" s="243" customFormat="1" ht="12.75" customHeight="1">
      <c r="A30" s="2"/>
      <c r="B30" s="2170"/>
      <c r="C30" s="755" t="s">
        <v>668</v>
      </c>
      <c r="D30" s="752">
        <v>0</v>
      </c>
      <c r="E30" s="752">
        <v>0</v>
      </c>
      <c r="F30" s="754">
        <v>0</v>
      </c>
      <c r="G30" s="752">
        <v>0</v>
      </c>
      <c r="H30" s="524">
        <v>0</v>
      </c>
      <c r="I30" s="752">
        <v>0</v>
      </c>
      <c r="J30" s="524">
        <v>0</v>
      </c>
      <c r="K30" s="803">
        <v>0</v>
      </c>
      <c r="L30" s="752">
        <v>0</v>
      </c>
      <c r="M30" s="183">
        <v>0</v>
      </c>
      <c r="N30" s="752">
        <v>0</v>
      </c>
      <c r="O30" s="751"/>
      <c r="P30" s="2"/>
    </row>
    <row r="31" spans="1:16" s="243" customFormat="1" ht="12.75" customHeight="1">
      <c r="A31" s="2"/>
      <c r="B31" s="2170"/>
      <c r="C31" s="755" t="s">
        <v>667</v>
      </c>
      <c r="D31" s="752">
        <v>5333</v>
      </c>
      <c r="E31" s="752">
        <v>6249</v>
      </c>
      <c r="F31" s="754">
        <v>0.41</v>
      </c>
      <c r="G31" s="752">
        <v>7282</v>
      </c>
      <c r="H31" s="524">
        <v>1.03E-2</v>
      </c>
      <c r="I31" s="752">
        <v>208</v>
      </c>
      <c r="J31" s="524">
        <v>0.32840000000000003</v>
      </c>
      <c r="K31" s="803">
        <v>2.4700000000000002</v>
      </c>
      <c r="L31" s="752">
        <v>4867</v>
      </c>
      <c r="M31" s="183">
        <v>0.66800000000000004</v>
      </c>
      <c r="N31" s="752">
        <v>25</v>
      </c>
      <c r="O31" s="751"/>
      <c r="P31" s="2"/>
    </row>
    <row r="32" spans="1:16" s="243" customFormat="1" ht="12.75" customHeight="1">
      <c r="A32" s="2"/>
      <c r="B32" s="2170"/>
      <c r="C32" s="755" t="s">
        <v>666</v>
      </c>
      <c r="D32" s="752">
        <v>1201</v>
      </c>
      <c r="E32" s="752">
        <v>1399</v>
      </c>
      <c r="F32" s="754">
        <v>0.48</v>
      </c>
      <c r="G32" s="752">
        <v>1760</v>
      </c>
      <c r="H32" s="524">
        <v>4.0300000000000002E-2</v>
      </c>
      <c r="I32" s="752">
        <v>51</v>
      </c>
      <c r="J32" s="524">
        <v>0.32600000000000001</v>
      </c>
      <c r="K32" s="803">
        <v>2.4900000000000002</v>
      </c>
      <c r="L32" s="752">
        <v>1784</v>
      </c>
      <c r="M32" s="183">
        <v>1.014</v>
      </c>
      <c r="N32" s="752">
        <v>24</v>
      </c>
      <c r="O32" s="751"/>
      <c r="P32" s="2"/>
    </row>
    <row r="33" spans="1:16" s="243" customFormat="1" ht="12.75" customHeight="1">
      <c r="A33" s="2"/>
      <c r="B33" s="2170"/>
      <c r="C33" s="755" t="s">
        <v>665</v>
      </c>
      <c r="D33" s="752">
        <v>158</v>
      </c>
      <c r="E33" s="752">
        <v>272</v>
      </c>
      <c r="F33" s="754">
        <v>0.43</v>
      </c>
      <c r="G33" s="752">
        <v>275</v>
      </c>
      <c r="H33" s="524">
        <v>0.32890000000000003</v>
      </c>
      <c r="I33" s="752">
        <v>6</v>
      </c>
      <c r="J33" s="524">
        <v>0.58789999999999998</v>
      </c>
      <c r="K33" s="803">
        <v>2.17</v>
      </c>
      <c r="L33" s="752">
        <v>870</v>
      </c>
      <c r="M33" s="183">
        <v>3.1640000000000001</v>
      </c>
      <c r="N33" s="752">
        <v>54</v>
      </c>
      <c r="O33" s="751"/>
      <c r="P33" s="2"/>
    </row>
    <row r="34" spans="1:16" s="243" customFormat="1" ht="12.75" customHeight="1">
      <c r="A34" s="2"/>
      <c r="B34" s="2170"/>
      <c r="C34" s="750" t="s">
        <v>664</v>
      </c>
      <c r="D34" s="745">
        <v>0</v>
      </c>
      <c r="E34" s="745">
        <v>0</v>
      </c>
      <c r="F34" s="749">
        <v>0</v>
      </c>
      <c r="G34" s="745">
        <v>0</v>
      </c>
      <c r="H34" s="748">
        <v>0</v>
      </c>
      <c r="I34" s="745">
        <v>0</v>
      </c>
      <c r="J34" s="748">
        <v>0</v>
      </c>
      <c r="K34" s="802">
        <v>0</v>
      </c>
      <c r="L34" s="745">
        <v>0</v>
      </c>
      <c r="M34" s="746">
        <v>0</v>
      </c>
      <c r="N34" s="745">
        <v>0</v>
      </c>
      <c r="O34" s="744"/>
      <c r="P34" s="2"/>
    </row>
    <row r="35" spans="1:16" s="243" customFormat="1" ht="12.75" customHeight="1">
      <c r="A35" s="2"/>
      <c r="B35" s="2170"/>
      <c r="C35" s="766" t="s">
        <v>663</v>
      </c>
      <c r="D35" s="762">
        <v>111918</v>
      </c>
      <c r="E35" s="762">
        <v>168746</v>
      </c>
      <c r="F35" s="765">
        <v>0.39</v>
      </c>
      <c r="G35" s="762">
        <v>177767</v>
      </c>
      <c r="H35" s="764">
        <v>2.7000000000000001E-3</v>
      </c>
      <c r="I35" s="762">
        <v>2208</v>
      </c>
      <c r="J35" s="764">
        <v>0.35589999999999999</v>
      </c>
      <c r="K35" s="804">
        <v>2.0299999999999998</v>
      </c>
      <c r="L35" s="762">
        <v>51783</v>
      </c>
      <c r="M35" s="761">
        <v>0.29099999999999998</v>
      </c>
      <c r="N35" s="760">
        <v>191</v>
      </c>
      <c r="O35" s="759">
        <v>208</v>
      </c>
      <c r="P35" s="2"/>
    </row>
    <row r="36" spans="1:16" s="243" customFormat="1" ht="12.75" customHeight="1">
      <c r="A36" s="2"/>
      <c r="B36" s="2170" t="s">
        <v>1375</v>
      </c>
      <c r="C36" s="425"/>
      <c r="D36" s="425"/>
      <c r="E36" s="425"/>
      <c r="F36" s="757"/>
      <c r="G36" s="425"/>
      <c r="H36" s="758"/>
      <c r="I36" s="425"/>
      <c r="J36" s="758"/>
      <c r="K36" s="758"/>
      <c r="L36" s="425"/>
      <c r="M36" s="757"/>
      <c r="N36" s="756"/>
      <c r="O36" s="751"/>
      <c r="P36" s="2"/>
    </row>
    <row r="37" spans="1:16" s="243" customFormat="1" ht="12.75" customHeight="1">
      <c r="A37" s="2"/>
      <c r="B37" s="2170"/>
      <c r="C37" s="755" t="s">
        <v>672</v>
      </c>
      <c r="D37" s="752">
        <v>19</v>
      </c>
      <c r="E37" s="752">
        <v>143</v>
      </c>
      <c r="F37" s="754">
        <v>0.4</v>
      </c>
      <c r="G37" s="752">
        <v>36</v>
      </c>
      <c r="H37" s="524">
        <v>6.9999999999999999E-4</v>
      </c>
      <c r="I37" s="752">
        <v>2</v>
      </c>
      <c r="J37" s="524">
        <v>0.20630000000000001</v>
      </c>
      <c r="K37" s="803">
        <v>1.29</v>
      </c>
      <c r="L37" s="752">
        <v>4</v>
      </c>
      <c r="M37" s="183">
        <v>0.111</v>
      </c>
      <c r="N37" s="752">
        <v>0</v>
      </c>
      <c r="O37" s="751"/>
      <c r="P37" s="2"/>
    </row>
    <row r="38" spans="1:16" s="243" customFormat="1" ht="12.75" customHeight="1">
      <c r="A38" s="2"/>
      <c r="B38" s="2170"/>
      <c r="C38" s="755" t="s">
        <v>671</v>
      </c>
      <c r="D38" s="752">
        <v>0</v>
      </c>
      <c r="E38" s="752">
        <v>0</v>
      </c>
      <c r="F38" s="754">
        <v>0</v>
      </c>
      <c r="G38" s="752">
        <v>0</v>
      </c>
      <c r="H38" s="524">
        <v>0</v>
      </c>
      <c r="I38" s="752">
        <v>0</v>
      </c>
      <c r="J38" s="524">
        <v>0</v>
      </c>
      <c r="K38" s="803">
        <v>0</v>
      </c>
      <c r="L38" s="752">
        <v>0</v>
      </c>
      <c r="M38" s="183">
        <v>0</v>
      </c>
      <c r="N38" s="752">
        <v>0</v>
      </c>
      <c r="O38" s="751"/>
      <c r="P38" s="2"/>
    </row>
    <row r="39" spans="1:16" s="243" customFormat="1" ht="12.75" customHeight="1">
      <c r="A39" s="2"/>
      <c r="B39" s="2170"/>
      <c r="C39" s="755" t="s">
        <v>670</v>
      </c>
      <c r="D39" s="752">
        <v>0</v>
      </c>
      <c r="E39" s="752">
        <v>0</v>
      </c>
      <c r="F39" s="754">
        <v>0</v>
      </c>
      <c r="G39" s="752">
        <v>0</v>
      </c>
      <c r="H39" s="524">
        <v>0</v>
      </c>
      <c r="I39" s="752">
        <v>0</v>
      </c>
      <c r="J39" s="524">
        <v>0</v>
      </c>
      <c r="K39" s="803">
        <v>0</v>
      </c>
      <c r="L39" s="752">
        <v>0</v>
      </c>
      <c r="M39" s="183">
        <v>0</v>
      </c>
      <c r="N39" s="752">
        <v>0</v>
      </c>
      <c r="O39" s="751"/>
      <c r="P39" s="2"/>
    </row>
    <row r="40" spans="1:16" s="243" customFormat="1" ht="12.75" customHeight="1">
      <c r="A40" s="2"/>
      <c r="B40" s="2170"/>
      <c r="C40" s="755" t="s">
        <v>668</v>
      </c>
      <c r="D40" s="752">
        <v>0</v>
      </c>
      <c r="E40" s="752">
        <v>0</v>
      </c>
      <c r="F40" s="754">
        <v>0</v>
      </c>
      <c r="G40" s="752">
        <v>0</v>
      </c>
      <c r="H40" s="524">
        <v>0</v>
      </c>
      <c r="I40" s="752">
        <v>0</v>
      </c>
      <c r="J40" s="524">
        <v>0</v>
      </c>
      <c r="K40" s="803">
        <v>0</v>
      </c>
      <c r="L40" s="752">
        <v>0</v>
      </c>
      <c r="M40" s="183">
        <v>0</v>
      </c>
      <c r="N40" s="752">
        <v>0</v>
      </c>
      <c r="O40" s="751"/>
      <c r="P40" s="2"/>
    </row>
    <row r="41" spans="1:16" s="243" customFormat="1" ht="12.75" customHeight="1">
      <c r="A41" s="2"/>
      <c r="B41" s="2170"/>
      <c r="C41" s="755" t="s">
        <v>667</v>
      </c>
      <c r="D41" s="752">
        <v>0</v>
      </c>
      <c r="E41" s="752">
        <v>0</v>
      </c>
      <c r="F41" s="754">
        <v>0</v>
      </c>
      <c r="G41" s="752">
        <v>0</v>
      </c>
      <c r="H41" s="524">
        <v>0</v>
      </c>
      <c r="I41" s="752">
        <v>0</v>
      </c>
      <c r="J41" s="524">
        <v>0</v>
      </c>
      <c r="K41" s="803">
        <v>0</v>
      </c>
      <c r="L41" s="752">
        <v>0</v>
      </c>
      <c r="M41" s="183">
        <v>0</v>
      </c>
      <c r="N41" s="752">
        <v>0</v>
      </c>
      <c r="O41" s="751"/>
      <c r="P41" s="2"/>
    </row>
    <row r="42" spans="1:16" s="243" customFormat="1" ht="12.75" customHeight="1">
      <c r="A42" s="2"/>
      <c r="B42" s="2170"/>
      <c r="C42" s="755" t="s">
        <v>666</v>
      </c>
      <c r="D42" s="752">
        <v>0</v>
      </c>
      <c r="E42" s="752">
        <v>0</v>
      </c>
      <c r="F42" s="754">
        <v>0</v>
      </c>
      <c r="G42" s="752">
        <v>0</v>
      </c>
      <c r="H42" s="524">
        <v>0</v>
      </c>
      <c r="I42" s="752">
        <v>0</v>
      </c>
      <c r="J42" s="524">
        <v>0</v>
      </c>
      <c r="K42" s="803">
        <v>0</v>
      </c>
      <c r="L42" s="752">
        <v>0</v>
      </c>
      <c r="M42" s="183">
        <v>0</v>
      </c>
      <c r="N42" s="752">
        <v>0</v>
      </c>
      <c r="O42" s="751"/>
      <c r="P42" s="2"/>
    </row>
    <row r="43" spans="1:16" s="243" customFormat="1" ht="12.75" customHeight="1">
      <c r="A43" s="2"/>
      <c r="B43" s="2170"/>
      <c r="C43" s="755" t="s">
        <v>665</v>
      </c>
      <c r="D43" s="752">
        <v>0</v>
      </c>
      <c r="E43" s="752">
        <v>0</v>
      </c>
      <c r="F43" s="754">
        <v>0</v>
      </c>
      <c r="G43" s="752">
        <v>0</v>
      </c>
      <c r="H43" s="524">
        <v>0</v>
      </c>
      <c r="I43" s="752">
        <v>0</v>
      </c>
      <c r="J43" s="524">
        <v>0</v>
      </c>
      <c r="K43" s="803">
        <v>0</v>
      </c>
      <c r="L43" s="752">
        <v>0</v>
      </c>
      <c r="M43" s="183">
        <v>0</v>
      </c>
      <c r="N43" s="752">
        <v>0</v>
      </c>
      <c r="O43" s="751"/>
      <c r="P43" s="2"/>
    </row>
    <row r="44" spans="1:16" s="243" customFormat="1" ht="12.75" customHeight="1">
      <c r="A44" s="2"/>
      <c r="B44" s="2170"/>
      <c r="C44" s="750" t="s">
        <v>664</v>
      </c>
      <c r="D44" s="745">
        <v>0</v>
      </c>
      <c r="E44" s="745">
        <v>0</v>
      </c>
      <c r="F44" s="749">
        <v>0</v>
      </c>
      <c r="G44" s="745">
        <v>0</v>
      </c>
      <c r="H44" s="748">
        <v>0</v>
      </c>
      <c r="I44" s="745">
        <v>0</v>
      </c>
      <c r="J44" s="748">
        <v>0</v>
      </c>
      <c r="K44" s="802">
        <v>0</v>
      </c>
      <c r="L44" s="745">
        <v>0</v>
      </c>
      <c r="M44" s="746">
        <v>0</v>
      </c>
      <c r="N44" s="745">
        <v>0</v>
      </c>
      <c r="O44" s="744"/>
      <c r="P44" s="2"/>
    </row>
    <row r="45" spans="1:16" s="243" customFormat="1" ht="12.75" customHeight="1">
      <c r="A45" s="2"/>
      <c r="B45" s="2171"/>
      <c r="C45" s="743" t="s">
        <v>663</v>
      </c>
      <c r="D45" s="739">
        <v>19</v>
      </c>
      <c r="E45" s="739">
        <v>143</v>
      </c>
      <c r="F45" s="742">
        <v>0.4</v>
      </c>
      <c r="G45" s="739">
        <v>36</v>
      </c>
      <c r="H45" s="741">
        <v>6.9999999999999999E-4</v>
      </c>
      <c r="I45" s="739">
        <v>2</v>
      </c>
      <c r="J45" s="741">
        <v>0.20630000000000001</v>
      </c>
      <c r="K45" s="801">
        <v>1.29</v>
      </c>
      <c r="L45" s="739">
        <v>4</v>
      </c>
      <c r="M45" s="738">
        <v>0.111</v>
      </c>
      <c r="N45" s="737">
        <v>0</v>
      </c>
      <c r="O45" s="736">
        <v>0</v>
      </c>
      <c r="P45" s="2"/>
    </row>
    <row r="46" spans="1:16" s="243" customFormat="1" ht="12.75" customHeight="1">
      <c r="A46" s="2"/>
      <c r="B46" s="735" t="s">
        <v>58</v>
      </c>
      <c r="C46" s="734"/>
      <c r="D46" s="730">
        <v>127917</v>
      </c>
      <c r="E46" s="730">
        <v>212042</v>
      </c>
      <c r="F46" s="733">
        <v>0.41</v>
      </c>
      <c r="G46" s="730">
        <v>215522</v>
      </c>
      <c r="H46" s="732">
        <v>2.8999999999999998E-3</v>
      </c>
      <c r="I46" s="730">
        <v>2662</v>
      </c>
      <c r="J46" s="732">
        <v>0.37419999999999998</v>
      </c>
      <c r="K46" s="800">
        <v>2.0699999999999998</v>
      </c>
      <c r="L46" s="730">
        <v>63861</v>
      </c>
      <c r="M46" s="729">
        <v>0.29599999999999999</v>
      </c>
      <c r="N46" s="728">
        <v>254</v>
      </c>
      <c r="O46" s="727">
        <v>210</v>
      </c>
      <c r="P46" s="2"/>
    </row>
    <row r="47" spans="1:16" s="243" customFormat="1" ht="6" customHeight="1">
      <c r="A47" s="2"/>
      <c r="B47" s="798"/>
      <c r="C47" s="2"/>
      <c r="D47" s="2"/>
      <c r="E47" s="2"/>
      <c r="F47" s="795"/>
      <c r="G47" s="2"/>
      <c r="H47" s="796"/>
      <c r="I47" s="2"/>
      <c r="J47" s="797"/>
      <c r="K47" s="796"/>
      <c r="L47" s="2"/>
      <c r="M47" s="795"/>
      <c r="N47" s="2"/>
      <c r="O47" s="2"/>
      <c r="P47" s="2"/>
    </row>
    <row r="48" spans="1:16" s="243" customFormat="1" ht="15.6" customHeight="1">
      <c r="A48" s="2"/>
      <c r="B48" s="2172" t="str">
        <f>+LastQtr</f>
        <v>T2 2023 _x000D_
Bâle III révisé</v>
      </c>
      <c r="C48" s="2082"/>
      <c r="D48" s="808"/>
      <c r="E48" s="808"/>
      <c r="F48" s="808"/>
      <c r="G48" s="808"/>
      <c r="H48" s="809"/>
      <c r="I48" s="808"/>
      <c r="J48" s="809"/>
      <c r="K48" s="809"/>
      <c r="L48" s="808"/>
      <c r="M48" s="807"/>
      <c r="N48" s="806"/>
      <c r="O48" s="805"/>
      <c r="P48" s="2"/>
    </row>
    <row r="49" spans="1:16" s="243" customFormat="1" ht="12.75" customHeight="1">
      <c r="A49" s="2"/>
      <c r="B49" s="2162" t="s">
        <v>710</v>
      </c>
      <c r="C49" s="425"/>
      <c r="D49" s="425"/>
      <c r="E49" s="425"/>
      <c r="F49" s="757"/>
      <c r="G49" s="425"/>
      <c r="H49" s="758"/>
      <c r="I49" s="425"/>
      <c r="J49" s="758"/>
      <c r="K49" s="758"/>
      <c r="L49" s="425"/>
      <c r="M49" s="757"/>
      <c r="N49" s="756"/>
      <c r="O49" s="751"/>
      <c r="P49" s="2"/>
    </row>
    <row r="50" spans="1:16" s="243" customFormat="1" ht="12.75" customHeight="1">
      <c r="A50" s="2"/>
      <c r="B50" s="2162"/>
      <c r="C50" s="755" t="s">
        <v>672</v>
      </c>
      <c r="D50" s="752">
        <v>628</v>
      </c>
      <c r="E50" s="752">
        <v>1333</v>
      </c>
      <c r="F50" s="754">
        <v>0.27</v>
      </c>
      <c r="G50" s="752">
        <v>1121</v>
      </c>
      <c r="H50" s="524">
        <v>5.9999999999999995E-4</v>
      </c>
      <c r="I50" s="752">
        <v>32</v>
      </c>
      <c r="J50" s="524">
        <v>0.41170000000000001</v>
      </c>
      <c r="K50" s="803">
        <v>1.61</v>
      </c>
      <c r="L50" s="752">
        <v>161</v>
      </c>
      <c r="M50" s="183">
        <v>0.14399999999999999</v>
      </c>
      <c r="N50" s="752">
        <v>0</v>
      </c>
      <c r="O50" s="751"/>
      <c r="P50" s="767"/>
    </row>
    <row r="51" spans="1:16" s="243" customFormat="1" ht="12.75" customHeight="1">
      <c r="A51" s="2"/>
      <c r="B51" s="2162"/>
      <c r="C51" s="755" t="s">
        <v>671</v>
      </c>
      <c r="D51" s="752">
        <v>35</v>
      </c>
      <c r="E51" s="752">
        <v>0</v>
      </c>
      <c r="F51" s="754">
        <v>0.4</v>
      </c>
      <c r="G51" s="752">
        <v>35</v>
      </c>
      <c r="H51" s="524">
        <v>1.8E-3</v>
      </c>
      <c r="I51" s="752">
        <v>1</v>
      </c>
      <c r="J51" s="524">
        <v>0.44890000000000002</v>
      </c>
      <c r="K51" s="803">
        <v>3.83</v>
      </c>
      <c r="L51" s="752">
        <v>19</v>
      </c>
      <c r="M51" s="183">
        <v>0.54300000000000004</v>
      </c>
      <c r="N51" s="752">
        <v>0</v>
      </c>
      <c r="O51" s="751"/>
      <c r="P51" s="767"/>
    </row>
    <row r="52" spans="1:16" s="243" customFormat="1" ht="12.75" customHeight="1">
      <c r="A52" s="2"/>
      <c r="B52" s="2162"/>
      <c r="C52" s="755" t="s">
        <v>670</v>
      </c>
      <c r="D52" s="752">
        <v>38</v>
      </c>
      <c r="E52" s="752">
        <v>36</v>
      </c>
      <c r="F52" s="754">
        <v>0.4</v>
      </c>
      <c r="G52" s="752">
        <v>53</v>
      </c>
      <c r="H52" s="524">
        <v>3.2000000000000002E-3</v>
      </c>
      <c r="I52" s="752">
        <v>2</v>
      </c>
      <c r="J52" s="524">
        <v>0.42109999999999997</v>
      </c>
      <c r="K52" s="803">
        <v>1.9</v>
      </c>
      <c r="L52" s="752">
        <v>24</v>
      </c>
      <c r="M52" s="183">
        <v>0.45300000000000001</v>
      </c>
      <c r="N52" s="752">
        <v>0</v>
      </c>
      <c r="O52" s="751"/>
      <c r="P52" s="767"/>
    </row>
    <row r="53" spans="1:16" s="243" customFormat="1" ht="12.75" customHeight="1">
      <c r="A53" s="2"/>
      <c r="B53" s="2162"/>
      <c r="C53" s="755" t="s">
        <v>668</v>
      </c>
      <c r="D53" s="752">
        <v>0</v>
      </c>
      <c r="E53" s="752">
        <v>0</v>
      </c>
      <c r="F53" s="754">
        <v>0</v>
      </c>
      <c r="G53" s="752">
        <v>0</v>
      </c>
      <c r="H53" s="524">
        <v>0</v>
      </c>
      <c r="I53" s="752">
        <v>0</v>
      </c>
      <c r="J53" s="524">
        <v>0</v>
      </c>
      <c r="K53" s="803">
        <v>0</v>
      </c>
      <c r="L53" s="752">
        <v>0</v>
      </c>
      <c r="M53" s="183">
        <v>0</v>
      </c>
      <c r="N53" s="752">
        <v>0</v>
      </c>
      <c r="O53" s="751"/>
      <c r="P53" s="767"/>
    </row>
    <row r="54" spans="1:16" s="243" customFormat="1" ht="12.75" customHeight="1">
      <c r="A54" s="2"/>
      <c r="B54" s="2162"/>
      <c r="C54" s="755" t="s">
        <v>667</v>
      </c>
      <c r="D54" s="752">
        <v>81</v>
      </c>
      <c r="E54" s="752">
        <v>6</v>
      </c>
      <c r="F54" s="754">
        <v>0.37</v>
      </c>
      <c r="G54" s="752">
        <v>83</v>
      </c>
      <c r="H54" s="524">
        <v>1.49E-2</v>
      </c>
      <c r="I54" s="752">
        <v>3</v>
      </c>
      <c r="J54" s="524">
        <v>0.44840000000000002</v>
      </c>
      <c r="K54" s="803">
        <v>1.19</v>
      </c>
      <c r="L54" s="752">
        <v>74</v>
      </c>
      <c r="M54" s="183">
        <v>0.89200000000000002</v>
      </c>
      <c r="N54" s="752">
        <v>1</v>
      </c>
      <c r="O54" s="751"/>
      <c r="P54" s="767"/>
    </row>
    <row r="55" spans="1:16" s="243" customFormat="1" ht="12.75" customHeight="1">
      <c r="A55" s="2"/>
      <c r="B55" s="2162"/>
      <c r="C55" s="755" t="s">
        <v>666</v>
      </c>
      <c r="D55" s="752">
        <v>0</v>
      </c>
      <c r="E55" s="752">
        <v>0</v>
      </c>
      <c r="F55" s="754">
        <v>0</v>
      </c>
      <c r="G55" s="752">
        <v>0</v>
      </c>
      <c r="H55" s="524">
        <v>0</v>
      </c>
      <c r="I55" s="752">
        <v>0</v>
      </c>
      <c r="J55" s="524">
        <v>0</v>
      </c>
      <c r="K55" s="803">
        <v>0</v>
      </c>
      <c r="L55" s="752">
        <v>0</v>
      </c>
      <c r="M55" s="183">
        <v>0</v>
      </c>
      <c r="N55" s="752">
        <v>0</v>
      </c>
      <c r="O55" s="751"/>
      <c r="P55" s="767"/>
    </row>
    <row r="56" spans="1:16" s="243" customFormat="1" ht="12.75" customHeight="1">
      <c r="A56" s="2"/>
      <c r="B56" s="2162"/>
      <c r="C56" s="755" t="s">
        <v>665</v>
      </c>
      <c r="D56" s="752">
        <v>0</v>
      </c>
      <c r="E56" s="752">
        <v>0</v>
      </c>
      <c r="F56" s="1529">
        <v>0</v>
      </c>
      <c r="G56" s="752">
        <v>0</v>
      </c>
      <c r="H56" s="524">
        <v>0</v>
      </c>
      <c r="I56" s="752">
        <v>0</v>
      </c>
      <c r="J56" s="524">
        <v>0</v>
      </c>
      <c r="K56" s="803">
        <v>0</v>
      </c>
      <c r="L56" s="752">
        <v>0</v>
      </c>
      <c r="M56" s="183">
        <v>0</v>
      </c>
      <c r="N56" s="752">
        <v>0</v>
      </c>
      <c r="O56" s="751"/>
      <c r="P56" s="2"/>
    </row>
    <row r="57" spans="1:16" s="243" customFormat="1" ht="12.75" customHeight="1">
      <c r="A57" s="2"/>
      <c r="B57" s="2162"/>
      <c r="C57" s="750" t="s">
        <v>664</v>
      </c>
      <c r="D57" s="745">
        <v>105</v>
      </c>
      <c r="E57" s="745">
        <v>0</v>
      </c>
      <c r="F57" s="749">
        <v>0</v>
      </c>
      <c r="G57" s="745">
        <v>105</v>
      </c>
      <c r="H57" s="748">
        <v>1</v>
      </c>
      <c r="I57" s="745">
        <v>1</v>
      </c>
      <c r="J57" s="748">
        <v>0.45</v>
      </c>
      <c r="K57" s="802">
        <v>1.84</v>
      </c>
      <c r="L57" s="745">
        <v>0</v>
      </c>
      <c r="M57" s="746">
        <v>0</v>
      </c>
      <c r="N57" s="745">
        <v>47</v>
      </c>
      <c r="O57" s="744"/>
      <c r="P57" s="2"/>
    </row>
    <row r="58" spans="1:16" s="243" customFormat="1" ht="12.75" customHeight="1">
      <c r="A58" s="2"/>
      <c r="B58" s="2162"/>
      <c r="C58" s="766" t="s">
        <v>663</v>
      </c>
      <c r="D58" s="762">
        <v>887</v>
      </c>
      <c r="E58" s="762">
        <v>1375</v>
      </c>
      <c r="F58" s="765">
        <v>0.27</v>
      </c>
      <c r="G58" s="762">
        <v>1397</v>
      </c>
      <c r="H58" s="764">
        <v>7.6499999999999999E-2</v>
      </c>
      <c r="I58" s="762">
        <v>39</v>
      </c>
      <c r="J58" s="764">
        <v>0.41810000000000003</v>
      </c>
      <c r="K58" s="804">
        <v>1.67</v>
      </c>
      <c r="L58" s="762">
        <v>278</v>
      </c>
      <c r="M58" s="761">
        <v>0.19900000000000001</v>
      </c>
      <c r="N58" s="760">
        <v>48</v>
      </c>
      <c r="O58" s="759">
        <v>0</v>
      </c>
      <c r="P58" s="2"/>
    </row>
    <row r="59" spans="1:16" s="243" customFormat="1" ht="12.75" customHeight="1">
      <c r="A59" s="2"/>
      <c r="B59" s="2162" t="s">
        <v>1322</v>
      </c>
      <c r="C59" s="425"/>
      <c r="D59" s="425"/>
      <c r="E59" s="425"/>
      <c r="F59" s="757"/>
      <c r="G59" s="425"/>
      <c r="H59" s="758"/>
      <c r="I59" s="425"/>
      <c r="J59" s="758"/>
      <c r="K59" s="758"/>
      <c r="L59" s="425"/>
      <c r="M59" s="757"/>
      <c r="N59" s="756"/>
      <c r="O59" s="751"/>
      <c r="P59" s="2"/>
    </row>
    <row r="60" spans="1:16" s="243" customFormat="1" ht="12.75" customHeight="1">
      <c r="A60" s="2"/>
      <c r="B60" s="2162"/>
      <c r="C60" s="755" t="s">
        <v>672</v>
      </c>
      <c r="D60" s="752">
        <v>12385</v>
      </c>
      <c r="E60" s="752">
        <v>39206</v>
      </c>
      <c r="F60" s="754">
        <v>0.47</v>
      </c>
      <c r="G60" s="752">
        <v>32646</v>
      </c>
      <c r="H60" s="524">
        <v>6.9999999999999999E-4</v>
      </c>
      <c r="I60" s="752">
        <v>302</v>
      </c>
      <c r="J60" s="524">
        <v>0.4647</v>
      </c>
      <c r="K60" s="803">
        <v>2.39</v>
      </c>
      <c r="L60" s="752">
        <v>10253</v>
      </c>
      <c r="M60" s="183">
        <v>0.314</v>
      </c>
      <c r="N60" s="752">
        <v>11</v>
      </c>
      <c r="O60" s="751"/>
      <c r="P60" s="2"/>
    </row>
    <row r="61" spans="1:16" s="243" customFormat="1" ht="12.75" customHeight="1">
      <c r="A61" s="2"/>
      <c r="B61" s="2162"/>
      <c r="C61" s="755" t="s">
        <v>671</v>
      </c>
      <c r="D61" s="752">
        <v>421</v>
      </c>
      <c r="E61" s="752">
        <v>1604</v>
      </c>
      <c r="F61" s="754">
        <v>0.49</v>
      </c>
      <c r="G61" s="752">
        <v>1218</v>
      </c>
      <c r="H61" s="524">
        <v>1.8E-3</v>
      </c>
      <c r="I61" s="752">
        <v>48</v>
      </c>
      <c r="J61" s="524">
        <v>0.43169999999999997</v>
      </c>
      <c r="K61" s="803">
        <v>2.2999999999999998</v>
      </c>
      <c r="L61" s="752">
        <v>524</v>
      </c>
      <c r="M61" s="183">
        <v>0.43</v>
      </c>
      <c r="N61" s="752">
        <v>1</v>
      </c>
      <c r="O61" s="751"/>
      <c r="P61" s="2"/>
    </row>
    <row r="62" spans="1:16" s="243" customFormat="1" ht="12.75" customHeight="1">
      <c r="A62" s="2"/>
      <c r="B62" s="2162"/>
      <c r="C62" s="755" t="s">
        <v>670</v>
      </c>
      <c r="D62" s="752">
        <v>1345</v>
      </c>
      <c r="E62" s="752">
        <v>815</v>
      </c>
      <c r="F62" s="754">
        <v>0.46</v>
      </c>
      <c r="G62" s="752">
        <v>1745</v>
      </c>
      <c r="H62" s="524">
        <v>3.0999999999999999E-3</v>
      </c>
      <c r="I62" s="752">
        <v>64</v>
      </c>
      <c r="J62" s="524">
        <v>0.44080000000000003</v>
      </c>
      <c r="K62" s="803">
        <v>1.1100000000000001</v>
      </c>
      <c r="L62" s="752">
        <v>805</v>
      </c>
      <c r="M62" s="183">
        <v>0.46100000000000002</v>
      </c>
      <c r="N62" s="752">
        <v>2</v>
      </c>
      <c r="O62" s="751"/>
      <c r="P62" s="2"/>
    </row>
    <row r="63" spans="1:16" s="243" customFormat="1" ht="12.75" customHeight="1">
      <c r="A63" s="2"/>
      <c r="B63" s="2162"/>
      <c r="C63" s="755" t="s">
        <v>668</v>
      </c>
      <c r="D63" s="752">
        <v>0</v>
      </c>
      <c r="E63" s="752">
        <v>0</v>
      </c>
      <c r="F63" s="754">
        <v>0</v>
      </c>
      <c r="G63" s="752">
        <v>0</v>
      </c>
      <c r="H63" s="524">
        <v>0</v>
      </c>
      <c r="I63" s="752">
        <v>0</v>
      </c>
      <c r="J63" s="524">
        <v>0</v>
      </c>
      <c r="K63" s="803">
        <v>0</v>
      </c>
      <c r="L63" s="752">
        <v>0</v>
      </c>
      <c r="M63" s="183">
        <v>0</v>
      </c>
      <c r="N63" s="752">
        <v>0</v>
      </c>
      <c r="O63" s="751"/>
      <c r="P63" s="2"/>
    </row>
    <row r="64" spans="1:16" s="243" customFormat="1" ht="12.75" customHeight="1">
      <c r="A64" s="2"/>
      <c r="B64" s="2162"/>
      <c r="C64" s="755" t="s">
        <v>667</v>
      </c>
      <c r="D64" s="752">
        <v>153</v>
      </c>
      <c r="E64" s="752">
        <v>36</v>
      </c>
      <c r="F64" s="754">
        <v>0.32</v>
      </c>
      <c r="G64" s="752">
        <v>164</v>
      </c>
      <c r="H64" s="524">
        <v>1.38E-2</v>
      </c>
      <c r="I64" s="752">
        <v>18</v>
      </c>
      <c r="J64" s="524">
        <v>0.44790000000000002</v>
      </c>
      <c r="K64" s="803">
        <v>0.44</v>
      </c>
      <c r="L64" s="752">
        <v>125</v>
      </c>
      <c r="M64" s="183">
        <v>0.76200000000000001</v>
      </c>
      <c r="N64" s="752">
        <v>1</v>
      </c>
      <c r="O64" s="751"/>
      <c r="P64" s="2"/>
    </row>
    <row r="65" spans="1:16" s="243" customFormat="1" ht="12.75" customHeight="1">
      <c r="A65" s="2"/>
      <c r="B65" s="2162"/>
      <c r="C65" s="755" t="s">
        <v>666</v>
      </c>
      <c r="D65" s="752">
        <v>19</v>
      </c>
      <c r="E65" s="752">
        <v>57</v>
      </c>
      <c r="F65" s="754">
        <v>0.35</v>
      </c>
      <c r="G65" s="752">
        <v>39</v>
      </c>
      <c r="H65" s="524">
        <v>2.5600000000000001E-2</v>
      </c>
      <c r="I65" s="752">
        <v>4</v>
      </c>
      <c r="J65" s="524">
        <v>0.37709999999999999</v>
      </c>
      <c r="K65" s="803">
        <v>2.57</v>
      </c>
      <c r="L65" s="752">
        <v>41</v>
      </c>
      <c r="M65" s="183">
        <v>1.0509999999999999</v>
      </c>
      <c r="N65" s="752">
        <v>0</v>
      </c>
      <c r="O65" s="751"/>
      <c r="P65" s="2"/>
    </row>
    <row r="66" spans="1:16" s="243" customFormat="1" ht="12.75" customHeight="1">
      <c r="A66" s="2"/>
      <c r="B66" s="2162"/>
      <c r="C66" s="755" t="s">
        <v>665</v>
      </c>
      <c r="D66" s="752">
        <v>36</v>
      </c>
      <c r="E66" s="752">
        <v>0</v>
      </c>
      <c r="F66" s="754">
        <v>0</v>
      </c>
      <c r="G66" s="752">
        <v>36</v>
      </c>
      <c r="H66" s="524">
        <v>0.17019999999999999</v>
      </c>
      <c r="I66" s="752">
        <v>1</v>
      </c>
      <c r="J66" s="524">
        <v>0.45</v>
      </c>
      <c r="K66" s="803">
        <v>0.76</v>
      </c>
      <c r="L66" s="752">
        <v>76</v>
      </c>
      <c r="M66" s="183">
        <v>2.1110000000000002</v>
      </c>
      <c r="N66" s="752">
        <v>3</v>
      </c>
      <c r="O66" s="751"/>
      <c r="P66" s="2"/>
    </row>
    <row r="67" spans="1:16" s="243" customFormat="1" ht="12.75" customHeight="1">
      <c r="A67" s="2"/>
      <c r="B67" s="2162"/>
      <c r="C67" s="750" t="s">
        <v>664</v>
      </c>
      <c r="D67" s="745">
        <v>0</v>
      </c>
      <c r="E67" s="745">
        <v>3</v>
      </c>
      <c r="F67" s="749">
        <v>0.5</v>
      </c>
      <c r="G67" s="745">
        <v>1</v>
      </c>
      <c r="H67" s="748">
        <v>1</v>
      </c>
      <c r="I67" s="745">
        <v>2</v>
      </c>
      <c r="J67" s="748">
        <v>0.4471</v>
      </c>
      <c r="K67" s="802">
        <v>0.09</v>
      </c>
      <c r="L67" s="745">
        <v>7</v>
      </c>
      <c r="M67" s="746">
        <v>7</v>
      </c>
      <c r="N67" s="745">
        <v>1</v>
      </c>
      <c r="O67" s="744"/>
      <c r="P67" s="2"/>
    </row>
    <row r="68" spans="1:16" s="243" customFormat="1" ht="12.75" customHeight="1">
      <c r="A68" s="2"/>
      <c r="B68" s="2162"/>
      <c r="C68" s="766" t="s">
        <v>663</v>
      </c>
      <c r="D68" s="762">
        <v>14359</v>
      </c>
      <c r="E68" s="762">
        <v>41721</v>
      </c>
      <c r="F68" s="765">
        <v>0.47</v>
      </c>
      <c r="G68" s="762">
        <v>35849</v>
      </c>
      <c r="H68" s="764">
        <v>1.1999999999999999E-3</v>
      </c>
      <c r="I68" s="762">
        <v>439</v>
      </c>
      <c r="J68" s="764">
        <v>0.46229999999999999</v>
      </c>
      <c r="K68" s="804">
        <v>2.3199999999999998</v>
      </c>
      <c r="L68" s="762">
        <v>11831</v>
      </c>
      <c r="M68" s="761">
        <v>0.33</v>
      </c>
      <c r="N68" s="760">
        <v>19</v>
      </c>
      <c r="O68" s="759">
        <v>2</v>
      </c>
      <c r="P68" s="2"/>
    </row>
    <row r="69" spans="1:16" s="243" customFormat="1" ht="12.75" customHeight="1">
      <c r="A69" s="2"/>
      <c r="B69" s="2170" t="s">
        <v>1374</v>
      </c>
      <c r="C69" s="425"/>
      <c r="D69" s="425"/>
      <c r="E69" s="425"/>
      <c r="F69" s="757"/>
      <c r="G69" s="425"/>
      <c r="H69" s="758"/>
      <c r="I69" s="425"/>
      <c r="J69" s="758"/>
      <c r="K69" s="758"/>
      <c r="L69" s="425"/>
      <c r="M69" s="757"/>
      <c r="N69" s="756"/>
      <c r="O69" s="751"/>
      <c r="P69" s="2"/>
    </row>
    <row r="70" spans="1:16" s="243" customFormat="1" ht="12.75" customHeight="1">
      <c r="A70" s="2"/>
      <c r="B70" s="2170"/>
      <c r="C70" s="755" t="s">
        <v>672</v>
      </c>
      <c r="D70" s="752">
        <v>69332</v>
      </c>
      <c r="E70" s="752">
        <v>126592</v>
      </c>
      <c r="F70" s="754">
        <v>0.41</v>
      </c>
      <c r="G70" s="752">
        <v>120112</v>
      </c>
      <c r="H70" s="524">
        <v>8.9999999999999998E-4</v>
      </c>
      <c r="I70" s="752">
        <v>1116</v>
      </c>
      <c r="J70" s="524">
        <v>0.34399999999999997</v>
      </c>
      <c r="K70" s="803">
        <v>1.9</v>
      </c>
      <c r="L70" s="752">
        <v>24373</v>
      </c>
      <c r="M70" s="183">
        <v>0.20300000000000001</v>
      </c>
      <c r="N70" s="752">
        <v>39</v>
      </c>
      <c r="O70" s="751"/>
      <c r="P70" s="2"/>
    </row>
    <row r="71" spans="1:16" s="243" customFormat="1" ht="12.75" customHeight="1">
      <c r="A71" s="2"/>
      <c r="B71" s="2168"/>
      <c r="C71" s="755" t="s">
        <v>671</v>
      </c>
      <c r="D71" s="752">
        <v>25365</v>
      </c>
      <c r="E71" s="752">
        <v>31447</v>
      </c>
      <c r="F71" s="754">
        <v>0.37</v>
      </c>
      <c r="G71" s="752">
        <v>37048</v>
      </c>
      <c r="H71" s="524">
        <v>1.8E-3</v>
      </c>
      <c r="I71" s="752">
        <v>381</v>
      </c>
      <c r="J71" s="524">
        <v>0.38279999999999997</v>
      </c>
      <c r="K71" s="803">
        <v>2.39</v>
      </c>
      <c r="L71" s="752">
        <v>12992</v>
      </c>
      <c r="M71" s="183">
        <v>0.35099999999999998</v>
      </c>
      <c r="N71" s="752">
        <v>26</v>
      </c>
      <c r="O71" s="751"/>
      <c r="P71" s="2"/>
    </row>
    <row r="72" spans="1:16" s="243" customFormat="1" ht="12.75" customHeight="1">
      <c r="A72" s="2"/>
      <c r="B72" s="2170"/>
      <c r="C72" s="755" t="s">
        <v>670</v>
      </c>
      <c r="D72" s="752">
        <v>22816</v>
      </c>
      <c r="E72" s="752">
        <v>18428</v>
      </c>
      <c r="F72" s="754">
        <v>0.39</v>
      </c>
      <c r="G72" s="752">
        <v>30030</v>
      </c>
      <c r="H72" s="524">
        <v>2.8999999999999998E-3</v>
      </c>
      <c r="I72" s="752">
        <v>435</v>
      </c>
      <c r="J72" s="524">
        <v>0.36009999999999998</v>
      </c>
      <c r="K72" s="803">
        <v>2.2799999999999998</v>
      </c>
      <c r="L72" s="752">
        <v>11907</v>
      </c>
      <c r="M72" s="183">
        <v>0.39700000000000002</v>
      </c>
      <c r="N72" s="752">
        <v>31</v>
      </c>
      <c r="O72" s="751"/>
      <c r="P72" s="2"/>
    </row>
    <row r="73" spans="1:16" s="243" customFormat="1" ht="12.75" customHeight="1">
      <c r="A73" s="2"/>
      <c r="B73" s="2170"/>
      <c r="C73" s="755" t="s">
        <v>668</v>
      </c>
      <c r="D73" s="752">
        <v>0</v>
      </c>
      <c r="E73" s="752">
        <v>0</v>
      </c>
      <c r="F73" s="754">
        <v>0</v>
      </c>
      <c r="G73" s="752">
        <v>0</v>
      </c>
      <c r="H73" s="524">
        <v>0</v>
      </c>
      <c r="I73" s="752">
        <v>0</v>
      </c>
      <c r="J73" s="524">
        <v>0</v>
      </c>
      <c r="K73" s="803">
        <v>0</v>
      </c>
      <c r="L73" s="752">
        <v>0</v>
      </c>
      <c r="M73" s="183">
        <v>0</v>
      </c>
      <c r="N73" s="752">
        <v>0</v>
      </c>
      <c r="O73" s="751"/>
      <c r="P73" s="2"/>
    </row>
    <row r="74" spans="1:16" s="243" customFormat="1" ht="12.75" customHeight="1">
      <c r="A74" s="2"/>
      <c r="B74" s="2170"/>
      <c r="C74" s="755" t="s">
        <v>667</v>
      </c>
      <c r="D74" s="752">
        <v>4249</v>
      </c>
      <c r="E74" s="752">
        <v>5739</v>
      </c>
      <c r="F74" s="754">
        <v>0.42</v>
      </c>
      <c r="G74" s="752">
        <v>6645</v>
      </c>
      <c r="H74" s="524">
        <v>1.04E-2</v>
      </c>
      <c r="I74" s="752">
        <v>193</v>
      </c>
      <c r="J74" s="524">
        <v>0.3337</v>
      </c>
      <c r="K74" s="803">
        <v>2.4</v>
      </c>
      <c r="L74" s="752">
        <v>4092</v>
      </c>
      <c r="M74" s="183">
        <v>0.61599999999999999</v>
      </c>
      <c r="N74" s="752">
        <v>21</v>
      </c>
      <c r="O74" s="751"/>
      <c r="P74" s="2"/>
    </row>
    <row r="75" spans="1:16" s="243" customFormat="1" ht="12.75" customHeight="1">
      <c r="A75" s="2"/>
      <c r="B75" s="2170"/>
      <c r="C75" s="755" t="s">
        <v>666</v>
      </c>
      <c r="D75" s="752">
        <v>903</v>
      </c>
      <c r="E75" s="752">
        <v>1082</v>
      </c>
      <c r="F75" s="754">
        <v>0.48</v>
      </c>
      <c r="G75" s="752">
        <v>1424</v>
      </c>
      <c r="H75" s="524">
        <v>4.2599999999999999E-2</v>
      </c>
      <c r="I75" s="752">
        <v>50</v>
      </c>
      <c r="J75" s="524">
        <v>0.33710000000000001</v>
      </c>
      <c r="K75" s="803">
        <v>2.11</v>
      </c>
      <c r="L75" s="752">
        <v>1347</v>
      </c>
      <c r="M75" s="183">
        <v>0.94599999999999995</v>
      </c>
      <c r="N75" s="752">
        <v>20</v>
      </c>
      <c r="O75" s="751"/>
      <c r="P75" s="2"/>
    </row>
    <row r="76" spans="1:16" s="243" customFormat="1" ht="12.75" customHeight="1">
      <c r="A76" s="2"/>
      <c r="B76" s="2170"/>
      <c r="C76" s="755" t="s">
        <v>665</v>
      </c>
      <c r="D76" s="752">
        <v>200</v>
      </c>
      <c r="E76" s="752">
        <v>322</v>
      </c>
      <c r="F76" s="754">
        <v>0.41</v>
      </c>
      <c r="G76" s="752">
        <v>331</v>
      </c>
      <c r="H76" s="524">
        <v>0.33329999999999999</v>
      </c>
      <c r="I76" s="752">
        <v>3</v>
      </c>
      <c r="J76" s="524">
        <v>0.54179999999999995</v>
      </c>
      <c r="K76" s="803">
        <v>1.54</v>
      </c>
      <c r="L76" s="752">
        <v>957</v>
      </c>
      <c r="M76" s="183">
        <v>2.891</v>
      </c>
      <c r="N76" s="752">
        <v>60</v>
      </c>
      <c r="O76" s="751"/>
      <c r="P76" s="2"/>
    </row>
    <row r="77" spans="1:16" s="243" customFormat="1" ht="12.75" customHeight="1">
      <c r="A77" s="2"/>
      <c r="B77" s="2170"/>
      <c r="C77" s="750" t="s">
        <v>664</v>
      </c>
      <c r="D77" s="745">
        <v>0</v>
      </c>
      <c r="E77" s="745">
        <v>0</v>
      </c>
      <c r="F77" s="749">
        <v>0</v>
      </c>
      <c r="G77" s="745">
        <v>0</v>
      </c>
      <c r="H77" s="748">
        <v>0</v>
      </c>
      <c r="I77" s="745">
        <v>0</v>
      </c>
      <c r="J77" s="748">
        <v>0</v>
      </c>
      <c r="K77" s="802">
        <v>0</v>
      </c>
      <c r="L77" s="745">
        <v>0</v>
      </c>
      <c r="M77" s="746">
        <v>0</v>
      </c>
      <c r="N77" s="745">
        <v>0</v>
      </c>
      <c r="O77" s="744"/>
      <c r="P77" s="2"/>
    </row>
    <row r="78" spans="1:16" s="243" customFormat="1" ht="12.75" customHeight="1">
      <c r="A78" s="2"/>
      <c r="B78" s="2170"/>
      <c r="C78" s="766" t="s">
        <v>663</v>
      </c>
      <c r="D78" s="762">
        <v>122865</v>
      </c>
      <c r="E78" s="762">
        <v>183610</v>
      </c>
      <c r="F78" s="765">
        <v>0.4</v>
      </c>
      <c r="G78" s="762">
        <v>195590</v>
      </c>
      <c r="H78" s="764">
        <v>2.5999999999999999E-3</v>
      </c>
      <c r="I78" s="762">
        <v>2178</v>
      </c>
      <c r="J78" s="764">
        <v>0.35370000000000001</v>
      </c>
      <c r="K78" s="804">
        <v>2.0699999999999998</v>
      </c>
      <c r="L78" s="762">
        <v>55668</v>
      </c>
      <c r="M78" s="761">
        <v>0.28499999999999998</v>
      </c>
      <c r="N78" s="760">
        <v>197</v>
      </c>
      <c r="O78" s="759">
        <v>198</v>
      </c>
      <c r="P78" s="2"/>
    </row>
    <row r="79" spans="1:16" s="243" customFormat="1" ht="12.75" customHeight="1">
      <c r="A79" s="2"/>
      <c r="B79" s="2170" t="s">
        <v>1375</v>
      </c>
      <c r="C79" s="425"/>
      <c r="D79" s="425"/>
      <c r="E79" s="425"/>
      <c r="F79" s="757"/>
      <c r="G79" s="425"/>
      <c r="H79" s="758"/>
      <c r="I79" s="425"/>
      <c r="J79" s="758"/>
      <c r="K79" s="758"/>
      <c r="L79" s="425"/>
      <c r="M79" s="757"/>
      <c r="N79" s="756"/>
      <c r="O79" s="751"/>
      <c r="P79" s="2"/>
    </row>
    <row r="80" spans="1:16" s="243" customFormat="1" ht="12.75" customHeight="1">
      <c r="A80" s="2"/>
      <c r="B80" s="2170"/>
      <c r="C80" s="755" t="s">
        <v>672</v>
      </c>
      <c r="D80" s="752">
        <v>14</v>
      </c>
      <c r="E80" s="752">
        <v>48</v>
      </c>
      <c r="F80" s="754">
        <v>0.4</v>
      </c>
      <c r="G80" s="752">
        <v>33</v>
      </c>
      <c r="H80" s="524">
        <v>6.9999999999999999E-4</v>
      </c>
      <c r="I80" s="752">
        <v>2</v>
      </c>
      <c r="J80" s="524">
        <v>0.2069</v>
      </c>
      <c r="K80" s="803">
        <v>1.84</v>
      </c>
      <c r="L80" s="752">
        <v>4</v>
      </c>
      <c r="M80" s="183">
        <v>0.121</v>
      </c>
      <c r="N80" s="752">
        <v>0</v>
      </c>
      <c r="O80" s="751"/>
      <c r="P80" s="2"/>
    </row>
    <row r="81" spans="1:16" s="243" customFormat="1" ht="12.75" customHeight="1">
      <c r="A81" s="2"/>
      <c r="B81" s="2170"/>
      <c r="C81" s="755" t="s">
        <v>671</v>
      </c>
      <c r="D81" s="752">
        <v>0</v>
      </c>
      <c r="E81" s="752">
        <v>0</v>
      </c>
      <c r="F81" s="754">
        <v>0</v>
      </c>
      <c r="G81" s="752">
        <v>0</v>
      </c>
      <c r="H81" s="524">
        <v>0</v>
      </c>
      <c r="I81" s="752">
        <v>0</v>
      </c>
      <c r="J81" s="524">
        <v>0</v>
      </c>
      <c r="K81" s="803">
        <v>0</v>
      </c>
      <c r="L81" s="752">
        <v>0</v>
      </c>
      <c r="M81" s="183">
        <v>0</v>
      </c>
      <c r="N81" s="752">
        <v>0</v>
      </c>
      <c r="O81" s="751"/>
      <c r="P81" s="2"/>
    </row>
    <row r="82" spans="1:16" s="243" customFormat="1" ht="12.75" customHeight="1">
      <c r="A82" s="2"/>
      <c r="B82" s="2170"/>
      <c r="C82" s="755" t="s">
        <v>670</v>
      </c>
      <c r="D82" s="752">
        <v>0</v>
      </c>
      <c r="E82" s="752">
        <v>0</v>
      </c>
      <c r="F82" s="754">
        <v>0</v>
      </c>
      <c r="G82" s="752">
        <v>0</v>
      </c>
      <c r="H82" s="524">
        <v>0</v>
      </c>
      <c r="I82" s="752">
        <v>0</v>
      </c>
      <c r="J82" s="524">
        <v>0</v>
      </c>
      <c r="K82" s="803">
        <v>0</v>
      </c>
      <c r="L82" s="752">
        <v>0</v>
      </c>
      <c r="M82" s="183">
        <v>0</v>
      </c>
      <c r="N82" s="752">
        <v>0</v>
      </c>
      <c r="O82" s="751"/>
      <c r="P82" s="2"/>
    </row>
    <row r="83" spans="1:16" s="243" customFormat="1" ht="12.75" customHeight="1">
      <c r="A83" s="2"/>
      <c r="B83" s="2170"/>
      <c r="C83" s="755" t="s">
        <v>668</v>
      </c>
      <c r="D83" s="752">
        <v>0</v>
      </c>
      <c r="E83" s="752">
        <v>0</v>
      </c>
      <c r="F83" s="754">
        <v>0</v>
      </c>
      <c r="G83" s="752">
        <v>0</v>
      </c>
      <c r="H83" s="524">
        <v>0</v>
      </c>
      <c r="I83" s="752">
        <v>0</v>
      </c>
      <c r="J83" s="524">
        <v>0</v>
      </c>
      <c r="K83" s="803">
        <v>0</v>
      </c>
      <c r="L83" s="752">
        <v>0</v>
      </c>
      <c r="M83" s="183">
        <v>0</v>
      </c>
      <c r="N83" s="752">
        <v>0</v>
      </c>
      <c r="O83" s="751"/>
      <c r="P83" s="2"/>
    </row>
    <row r="84" spans="1:16" s="243" customFormat="1" ht="12.75" customHeight="1">
      <c r="A84" s="2"/>
      <c r="B84" s="2170"/>
      <c r="C84" s="755" t="s">
        <v>667</v>
      </c>
      <c r="D84" s="752">
        <v>0</v>
      </c>
      <c r="E84" s="752">
        <v>0</v>
      </c>
      <c r="F84" s="754">
        <v>0</v>
      </c>
      <c r="G84" s="752">
        <v>0</v>
      </c>
      <c r="H84" s="524">
        <v>0</v>
      </c>
      <c r="I84" s="752">
        <v>0</v>
      </c>
      <c r="J84" s="524">
        <v>0</v>
      </c>
      <c r="K84" s="803">
        <v>0</v>
      </c>
      <c r="L84" s="752">
        <v>0</v>
      </c>
      <c r="M84" s="183">
        <v>0</v>
      </c>
      <c r="N84" s="752">
        <v>0</v>
      </c>
      <c r="O84" s="751"/>
      <c r="P84" s="2"/>
    </row>
    <row r="85" spans="1:16" s="243" customFormat="1" ht="12.75" customHeight="1">
      <c r="A85" s="2"/>
      <c r="B85" s="2170"/>
      <c r="C85" s="755" t="s">
        <v>666</v>
      </c>
      <c r="D85" s="752">
        <v>0</v>
      </c>
      <c r="E85" s="752">
        <v>0</v>
      </c>
      <c r="F85" s="754">
        <v>0</v>
      </c>
      <c r="G85" s="752">
        <v>0</v>
      </c>
      <c r="H85" s="524">
        <v>0</v>
      </c>
      <c r="I85" s="752">
        <v>0</v>
      </c>
      <c r="J85" s="524">
        <v>0</v>
      </c>
      <c r="K85" s="803">
        <v>0</v>
      </c>
      <c r="L85" s="752">
        <v>0</v>
      </c>
      <c r="M85" s="183">
        <v>0</v>
      </c>
      <c r="N85" s="752">
        <v>0</v>
      </c>
      <c r="O85" s="751"/>
      <c r="P85" s="2"/>
    </row>
    <row r="86" spans="1:16" s="243" customFormat="1" ht="12.75" customHeight="1">
      <c r="A86" s="2"/>
      <c r="B86" s="2170"/>
      <c r="C86" s="755" t="s">
        <v>665</v>
      </c>
      <c r="D86" s="752">
        <v>0</v>
      </c>
      <c r="E86" s="752">
        <v>0</v>
      </c>
      <c r="F86" s="754">
        <v>0</v>
      </c>
      <c r="G86" s="752">
        <v>0</v>
      </c>
      <c r="H86" s="524">
        <v>0</v>
      </c>
      <c r="I86" s="752">
        <v>0</v>
      </c>
      <c r="J86" s="524">
        <v>0</v>
      </c>
      <c r="K86" s="803">
        <v>0</v>
      </c>
      <c r="L86" s="752">
        <v>0</v>
      </c>
      <c r="M86" s="183">
        <v>0</v>
      </c>
      <c r="N86" s="752">
        <v>0</v>
      </c>
      <c r="O86" s="751"/>
      <c r="P86" s="2"/>
    </row>
    <row r="87" spans="1:16" s="243" customFormat="1" ht="12.75" customHeight="1">
      <c r="A87" s="2"/>
      <c r="B87" s="2170"/>
      <c r="C87" s="750" t="s">
        <v>664</v>
      </c>
      <c r="D87" s="745">
        <v>0</v>
      </c>
      <c r="E87" s="745">
        <v>0</v>
      </c>
      <c r="F87" s="749">
        <v>0</v>
      </c>
      <c r="G87" s="745">
        <v>0</v>
      </c>
      <c r="H87" s="748">
        <v>0</v>
      </c>
      <c r="I87" s="745">
        <v>0</v>
      </c>
      <c r="J87" s="748">
        <v>0</v>
      </c>
      <c r="K87" s="802">
        <v>0</v>
      </c>
      <c r="L87" s="745">
        <v>0</v>
      </c>
      <c r="M87" s="746">
        <v>0</v>
      </c>
      <c r="N87" s="745">
        <v>0</v>
      </c>
      <c r="O87" s="744"/>
      <c r="P87" s="2"/>
    </row>
    <row r="88" spans="1:16" s="243" customFormat="1" ht="12.75" customHeight="1">
      <c r="A88" s="2"/>
      <c r="B88" s="2171"/>
      <c r="C88" s="743" t="s">
        <v>663</v>
      </c>
      <c r="D88" s="739">
        <v>14</v>
      </c>
      <c r="E88" s="739">
        <v>48</v>
      </c>
      <c r="F88" s="742">
        <v>0.4</v>
      </c>
      <c r="G88" s="739">
        <v>33</v>
      </c>
      <c r="H88" s="741">
        <v>6.9999999999999999E-4</v>
      </c>
      <c r="I88" s="739">
        <v>2</v>
      </c>
      <c r="J88" s="741">
        <v>0.2069</v>
      </c>
      <c r="K88" s="801">
        <v>1.84</v>
      </c>
      <c r="L88" s="739">
        <v>4</v>
      </c>
      <c r="M88" s="738">
        <v>0.121</v>
      </c>
      <c r="N88" s="737">
        <v>0</v>
      </c>
      <c r="O88" s="736">
        <v>0</v>
      </c>
      <c r="P88" s="2"/>
    </row>
    <row r="89" spans="1:16" s="243" customFormat="1" ht="12.75" customHeight="1">
      <c r="A89" s="2"/>
      <c r="B89" s="735" t="s">
        <v>58</v>
      </c>
      <c r="C89" s="734"/>
      <c r="D89" s="730">
        <v>138125</v>
      </c>
      <c r="E89" s="730">
        <v>226754</v>
      </c>
      <c r="F89" s="733">
        <v>0.41</v>
      </c>
      <c r="G89" s="730">
        <v>232869</v>
      </c>
      <c r="H89" s="732">
        <v>2.8E-3</v>
      </c>
      <c r="I89" s="730">
        <v>2658</v>
      </c>
      <c r="J89" s="732">
        <v>0.37080000000000002</v>
      </c>
      <c r="K89" s="800">
        <v>2.1</v>
      </c>
      <c r="L89" s="730">
        <v>67781</v>
      </c>
      <c r="M89" s="729">
        <v>0.29099999999999998</v>
      </c>
      <c r="N89" s="728">
        <v>264</v>
      </c>
      <c r="O89" s="727">
        <v>200</v>
      </c>
      <c r="P89" s="2"/>
    </row>
    <row r="90" spans="1:16" s="243" customFormat="1" ht="6" customHeight="1">
      <c r="A90" s="2"/>
      <c r="B90" s="798"/>
      <c r="C90" s="2"/>
      <c r="D90" s="2"/>
      <c r="E90" s="2"/>
      <c r="F90" s="795"/>
      <c r="G90" s="2"/>
      <c r="H90" s="796"/>
      <c r="I90" s="2"/>
      <c r="J90" s="797"/>
      <c r="K90" s="796"/>
      <c r="L90" s="2"/>
      <c r="M90" s="795"/>
      <c r="N90" s="2"/>
      <c r="O90" s="2"/>
      <c r="P90" s="2"/>
    </row>
    <row r="91" spans="1:16" s="243" customFormat="1" ht="6" customHeight="1">
      <c r="A91" s="2"/>
      <c r="B91" s="798"/>
      <c r="C91" s="2"/>
      <c r="D91" s="2"/>
      <c r="E91" s="2"/>
      <c r="F91" s="795"/>
      <c r="G91" s="2"/>
      <c r="H91" s="796"/>
      <c r="I91" s="2"/>
      <c r="J91" s="797"/>
      <c r="K91" s="796"/>
      <c r="L91" s="2"/>
      <c r="M91" s="795"/>
      <c r="N91" s="2"/>
      <c r="O91" s="2"/>
      <c r="P91" s="2"/>
    </row>
    <row r="92" spans="1:16" s="243" customFormat="1" ht="15" customHeight="1">
      <c r="A92" s="2"/>
      <c r="B92" s="2176" t="s">
        <v>1323</v>
      </c>
      <c r="C92" s="2176"/>
      <c r="D92" s="2176"/>
      <c r="E92" s="2176"/>
      <c r="F92" s="2176"/>
      <c r="G92" s="2176"/>
      <c r="H92" s="2176"/>
      <c r="I92" s="2176"/>
      <c r="J92" s="2176"/>
      <c r="K92" s="2176"/>
      <c r="L92" s="2176"/>
      <c r="M92" s="2176"/>
      <c r="N92" s="2176"/>
      <c r="O92" s="2176"/>
      <c r="P92" s="2"/>
    </row>
    <row r="93" spans="1:16" s="243" customFormat="1" ht="12.2" customHeight="1">
      <c r="A93" s="2"/>
      <c r="B93" s="799" t="s">
        <v>1110</v>
      </c>
      <c r="C93" s="2"/>
      <c r="D93" s="2"/>
      <c r="E93" s="2"/>
      <c r="F93" s="795"/>
      <c r="G93" s="2"/>
      <c r="H93" s="796"/>
      <c r="I93" s="2"/>
      <c r="J93" s="797"/>
      <c r="K93" s="796"/>
      <c r="L93" s="2"/>
      <c r="M93" s="795"/>
      <c r="N93" s="2"/>
      <c r="O93" s="2"/>
      <c r="P93" s="2"/>
    </row>
    <row r="94" spans="1:16" s="243" customFormat="1" ht="12.75">
      <c r="A94" s="2"/>
      <c r="B94" s="799" t="s">
        <v>765</v>
      </c>
      <c r="C94" s="2"/>
      <c r="D94" s="2"/>
      <c r="E94" s="2"/>
      <c r="F94" s="795"/>
      <c r="G94" s="2"/>
      <c r="H94" s="796"/>
      <c r="I94" s="2"/>
      <c r="J94" s="797"/>
      <c r="K94" s="796"/>
      <c r="L94" s="2"/>
      <c r="M94" s="795"/>
      <c r="N94" s="2"/>
      <c r="O94" s="2"/>
      <c r="P94" s="2"/>
    </row>
    <row r="95" spans="1:16" s="243" customFormat="1" ht="12.75">
      <c r="A95" s="2"/>
      <c r="B95" s="799" t="s">
        <v>1111</v>
      </c>
      <c r="C95" s="2"/>
      <c r="D95" s="2"/>
      <c r="E95" s="2"/>
      <c r="F95" s="795"/>
      <c r="G95" s="2"/>
      <c r="H95" s="796"/>
      <c r="I95" s="2"/>
      <c r="J95" s="797"/>
      <c r="K95" s="796"/>
      <c r="L95" s="2"/>
      <c r="M95" s="795"/>
      <c r="N95" s="2"/>
      <c r="O95" s="2"/>
      <c r="P95" s="2"/>
    </row>
    <row r="96" spans="1:16" s="243" customFormat="1" ht="12.75">
      <c r="A96" s="2"/>
      <c r="B96" s="799" t="s">
        <v>766</v>
      </c>
      <c r="C96" s="2"/>
      <c r="D96" s="2"/>
      <c r="E96" s="2"/>
      <c r="F96" s="795"/>
      <c r="G96" s="2"/>
      <c r="H96" s="796"/>
      <c r="I96" s="2"/>
      <c r="J96" s="797"/>
      <c r="K96" s="796"/>
      <c r="L96" s="2"/>
      <c r="M96" s="795"/>
      <c r="N96" s="2"/>
      <c r="O96" s="2"/>
      <c r="P96" s="2"/>
    </row>
    <row r="97" spans="1:16" s="243" customFormat="1" ht="12.75">
      <c r="A97" s="2"/>
      <c r="B97" s="799" t="s">
        <v>1319</v>
      </c>
      <c r="C97" s="2"/>
      <c r="D97" s="2"/>
      <c r="E97" s="2"/>
      <c r="F97" s="795"/>
      <c r="G97" s="2"/>
      <c r="H97" s="796"/>
      <c r="I97" s="2"/>
      <c r="J97" s="797"/>
      <c r="K97" s="796"/>
      <c r="L97" s="2"/>
      <c r="M97" s="795"/>
      <c r="N97" s="2"/>
      <c r="O97" s="2"/>
      <c r="P97" s="2"/>
    </row>
    <row r="98" spans="1:16" s="243" customFormat="1" ht="12.75">
      <c r="A98" s="2"/>
      <c r="B98" s="799" t="s">
        <v>1324</v>
      </c>
      <c r="C98" s="2"/>
      <c r="D98" s="2"/>
      <c r="E98" s="2"/>
      <c r="F98" s="795"/>
      <c r="G98" s="2"/>
      <c r="H98" s="796"/>
      <c r="I98" s="2"/>
      <c r="J98" s="797"/>
      <c r="K98" s="796"/>
      <c r="L98" s="2"/>
      <c r="M98" s="795"/>
      <c r="N98" s="2"/>
      <c r="O98" s="2"/>
      <c r="P98" s="2"/>
    </row>
    <row r="99" spans="1:16" s="243" customFormat="1" ht="29.45" customHeight="1">
      <c r="A99" s="2"/>
      <c r="B99" s="2176" t="s">
        <v>1462</v>
      </c>
      <c r="C99" s="2176"/>
      <c r="D99" s="2176"/>
      <c r="E99" s="2176"/>
      <c r="F99" s="2176"/>
      <c r="G99" s="2176"/>
      <c r="H99" s="2176"/>
      <c r="I99" s="2176"/>
      <c r="J99" s="2176"/>
      <c r="K99" s="2176"/>
      <c r="L99" s="2176"/>
      <c r="M99" s="2176"/>
      <c r="N99" s="2176"/>
      <c r="O99" s="2176"/>
      <c r="P99" s="2"/>
    </row>
    <row r="100" spans="1:16" s="243" customFormat="1" ht="12.75">
      <c r="A100" s="2"/>
      <c r="B100" s="2" t="s">
        <v>1325</v>
      </c>
      <c r="C100" s="2"/>
      <c r="D100" s="2"/>
      <c r="E100" s="2"/>
      <c r="F100" s="795"/>
      <c r="G100" s="2"/>
      <c r="H100" s="796"/>
      <c r="I100" s="2"/>
      <c r="J100" s="797"/>
      <c r="K100" s="796"/>
      <c r="L100" s="2"/>
      <c r="M100" s="795"/>
      <c r="N100" s="2"/>
      <c r="O100" s="2"/>
      <c r="P100" s="2"/>
    </row>
    <row r="101" spans="1:16" s="243" customFormat="1" ht="7.35" hidden="1" customHeight="1">
      <c r="A101" s="2"/>
      <c r="B101" s="2107"/>
      <c r="C101" s="2107"/>
      <c r="D101" s="2107"/>
      <c r="E101" s="2107"/>
      <c r="F101" s="2107"/>
      <c r="G101" s="2107"/>
      <c r="H101" s="2107"/>
      <c r="I101" s="2107"/>
      <c r="J101" s="2107"/>
      <c r="K101" s="2107"/>
      <c r="L101" s="2107"/>
      <c r="M101" s="2107"/>
      <c r="N101" s="2107"/>
      <c r="O101" s="2107"/>
      <c r="P101" s="2"/>
    </row>
    <row r="102" spans="1:16" s="243" customFormat="1" ht="12.75" hidden="1">
      <c r="A102" s="2"/>
      <c r="B102" s="798"/>
      <c r="C102" s="2"/>
      <c r="D102" s="2"/>
      <c r="E102" s="2"/>
      <c r="F102" s="795"/>
      <c r="G102" s="2"/>
      <c r="H102" s="796"/>
      <c r="I102" s="2"/>
      <c r="J102" s="797"/>
      <c r="K102" s="796"/>
      <c r="L102" s="2"/>
      <c r="M102" s="795"/>
      <c r="N102" s="2"/>
      <c r="O102" s="2"/>
      <c r="P102" s="2"/>
    </row>
    <row r="103" spans="1:16" s="243" customFormat="1" ht="12.75" hidden="1">
      <c r="A103" s="2"/>
      <c r="B103" s="347"/>
      <c r="F103" s="719"/>
      <c r="H103" s="720"/>
      <c r="J103" s="793"/>
      <c r="K103" s="720"/>
      <c r="M103" s="719"/>
    </row>
    <row r="104" spans="1:16" s="243" customFormat="1" ht="12.75" hidden="1">
      <c r="A104" s="2"/>
      <c r="B104" s="347"/>
      <c r="F104" s="719"/>
      <c r="H104" s="720"/>
      <c r="J104" s="793"/>
      <c r="K104" s="720"/>
      <c r="M104" s="719"/>
    </row>
    <row r="105" spans="1:16" s="243" customFormat="1" ht="12.75" hidden="1">
      <c r="A105" s="2"/>
      <c r="B105" s="347"/>
      <c r="F105" s="719"/>
      <c r="H105" s="720"/>
      <c r="J105" s="793"/>
      <c r="K105" s="720"/>
      <c r="M105" s="719"/>
    </row>
    <row r="106" spans="1:16" s="243" customFormat="1" ht="12.75" hidden="1">
      <c r="A106" s="2"/>
      <c r="B106" s="347"/>
      <c r="F106" s="719"/>
      <c r="H106" s="720"/>
      <c r="J106" s="793"/>
      <c r="K106" s="720"/>
      <c r="M106" s="719"/>
    </row>
    <row r="107" spans="1:16" s="243" customFormat="1" ht="12.75" hidden="1">
      <c r="A107" s="2"/>
      <c r="B107" s="347"/>
      <c r="F107" s="719"/>
      <c r="H107" s="720"/>
      <c r="J107" s="793"/>
      <c r="K107" s="720"/>
      <c r="M107" s="719"/>
    </row>
    <row r="108" spans="1:16" s="243" customFormat="1" ht="12.75" hidden="1">
      <c r="A108" s="2"/>
      <c r="F108" s="719"/>
      <c r="H108" s="720"/>
      <c r="J108" s="793"/>
      <c r="K108" s="720"/>
      <c r="M108" s="719"/>
    </row>
    <row r="109" spans="1:16" s="243" customFormat="1" ht="12.75" hidden="1">
      <c r="A109" s="2"/>
      <c r="B109" s="346"/>
      <c r="F109" s="719"/>
      <c r="H109" s="720"/>
      <c r="J109" s="793"/>
      <c r="K109" s="720"/>
      <c r="M109" s="719"/>
    </row>
    <row r="110" spans="1:16" s="243" customFormat="1" ht="12.75" hidden="1">
      <c r="A110" s="2"/>
      <c r="B110" s="2108"/>
      <c r="C110" s="2108"/>
      <c r="D110" s="2108"/>
      <c r="E110" s="2108"/>
      <c r="F110" s="2108"/>
      <c r="G110" s="2108"/>
      <c r="H110" s="2108"/>
      <c r="I110" s="2108"/>
      <c r="J110" s="2108"/>
      <c r="K110" s="2108"/>
      <c r="L110" s="2108"/>
      <c r="M110" s="2108"/>
      <c r="N110" s="2108"/>
      <c r="O110" s="2108"/>
      <c r="P110" s="2108"/>
    </row>
    <row r="111" spans="1:16" s="243" customFormat="1" ht="12.75" hidden="1">
      <c r="A111" s="2"/>
      <c r="B111" s="2108"/>
      <c r="C111" s="2108"/>
      <c r="D111" s="2108"/>
      <c r="E111" s="2108"/>
      <c r="F111" s="2108"/>
      <c r="G111" s="2108"/>
      <c r="H111" s="2108"/>
      <c r="I111" s="2108"/>
      <c r="J111" s="2108"/>
      <c r="K111" s="2108"/>
      <c r="L111" s="2108"/>
      <c r="M111" s="2108"/>
      <c r="N111" s="2108"/>
      <c r="O111" s="2108"/>
      <c r="P111" s="2108"/>
    </row>
    <row r="112" spans="1:16" s="243" customFormat="1" ht="12.75" hidden="1">
      <c r="A112" s="2"/>
      <c r="B112" s="346"/>
      <c r="F112" s="719"/>
      <c r="H112" s="720"/>
      <c r="J112" s="793"/>
      <c r="K112" s="720"/>
      <c r="M112" s="719"/>
    </row>
    <row r="113" spans="1:16" s="243" customFormat="1" ht="12.75" hidden="1">
      <c r="A113" s="2"/>
      <c r="B113" s="346"/>
      <c r="F113" s="719"/>
      <c r="H113" s="720"/>
      <c r="J113" s="793"/>
      <c r="K113" s="720"/>
      <c r="M113" s="719"/>
    </row>
    <row r="114" spans="1:16" s="243" customFormat="1" ht="12.75" hidden="1">
      <c r="A114" s="2"/>
      <c r="B114" s="346"/>
      <c r="F114" s="719"/>
      <c r="H114" s="720"/>
      <c r="J114" s="793"/>
      <c r="K114" s="720"/>
      <c r="M114" s="719"/>
    </row>
    <row r="115" spans="1:16" s="243" customFormat="1" ht="24" hidden="1" customHeight="1">
      <c r="A115" s="2"/>
      <c r="B115" s="2108"/>
      <c r="C115" s="2108"/>
      <c r="D115" s="2108"/>
      <c r="E115" s="2108"/>
      <c r="F115" s="2108"/>
      <c r="G115" s="2108"/>
      <c r="H115" s="2108"/>
      <c r="I115" s="2108"/>
      <c r="J115" s="2108"/>
      <c r="K115" s="2108"/>
      <c r="L115" s="2108"/>
      <c r="M115" s="2108"/>
      <c r="N115" s="2108"/>
      <c r="O115" s="2108"/>
      <c r="P115" s="2108"/>
    </row>
    <row r="116" spans="1:16" s="243" customFormat="1" ht="12.75" hidden="1">
      <c r="A116" s="2"/>
      <c r="B116" s="346"/>
      <c r="F116" s="719"/>
      <c r="H116" s="720"/>
      <c r="J116" s="793"/>
      <c r="K116" s="720"/>
      <c r="M116" s="719"/>
    </row>
    <row r="117" spans="1:16" s="243" customFormat="1" ht="12.75" hidden="1">
      <c r="A117" s="2"/>
      <c r="F117" s="719"/>
      <c r="H117" s="720"/>
      <c r="J117" s="793"/>
      <c r="K117" s="720"/>
      <c r="M117" s="719"/>
    </row>
    <row r="118" spans="1:16" s="243" customFormat="1" ht="12.75" hidden="1">
      <c r="A118" s="2"/>
      <c r="B118" s="346"/>
      <c r="F118" s="722"/>
      <c r="H118" s="723"/>
      <c r="J118" s="794"/>
      <c r="K118" s="723"/>
      <c r="M118" s="722"/>
    </row>
    <row r="119" spans="1:16" s="243" customFormat="1" ht="12.75" hidden="1">
      <c r="A119" s="2"/>
      <c r="B119" s="343"/>
      <c r="F119" s="719"/>
      <c r="H119" s="720"/>
      <c r="J119" s="793"/>
      <c r="K119" s="720"/>
      <c r="M119" s="719"/>
    </row>
    <row r="120" spans="1:16" s="243" customFormat="1" ht="12.75" hidden="1">
      <c r="A120" s="2"/>
      <c r="B120" s="346"/>
      <c r="F120" s="722"/>
      <c r="H120" s="723"/>
      <c r="J120" s="794"/>
      <c r="K120" s="723"/>
      <c r="M120" s="722"/>
    </row>
    <row r="121" spans="1:16" s="243" customFormat="1" ht="12.75" hidden="1">
      <c r="A121" s="2"/>
      <c r="B121" s="721"/>
      <c r="F121" s="719"/>
      <c r="H121" s="720"/>
      <c r="J121" s="793"/>
      <c r="K121" s="720"/>
      <c r="M121" s="719"/>
    </row>
    <row r="122" spans="1:16" s="243" customFormat="1" ht="12.75" hidden="1">
      <c r="A122" s="2"/>
      <c r="B122" s="343"/>
      <c r="F122" s="719"/>
      <c r="H122" s="720"/>
      <c r="J122" s="793"/>
      <c r="K122" s="720"/>
      <c r="M122" s="719"/>
    </row>
    <row r="123" spans="1:16" s="243" customFormat="1" ht="12.75" hidden="1">
      <c r="A123" s="2"/>
      <c r="B123" s="637"/>
      <c r="F123" s="719"/>
      <c r="H123" s="720"/>
      <c r="J123" s="793"/>
      <c r="K123" s="720"/>
      <c r="M123" s="719"/>
    </row>
    <row r="124" spans="1:16" s="243" customFormat="1" ht="12.75" hidden="1">
      <c r="A124" s="2"/>
      <c r="B124" s="343"/>
      <c r="F124" s="719"/>
      <c r="H124" s="720"/>
      <c r="J124" s="793"/>
      <c r="K124" s="720"/>
      <c r="M124" s="719"/>
    </row>
    <row r="125" spans="1:16" s="243" customFormat="1" ht="12.75" hidden="1">
      <c r="A125" s="2"/>
      <c r="B125" s="721"/>
      <c r="F125" s="719"/>
      <c r="H125" s="720"/>
      <c r="J125" s="793"/>
      <c r="K125" s="720"/>
      <c r="M125" s="719"/>
    </row>
    <row r="126" spans="1:16" s="243" customFormat="1" ht="12.75" hidden="1">
      <c r="A126" s="2"/>
      <c r="B126" s="343"/>
      <c r="F126" s="719"/>
      <c r="H126" s="720"/>
      <c r="J126" s="793"/>
      <c r="K126" s="720"/>
      <c r="M126" s="719"/>
    </row>
    <row r="127" spans="1:16" s="243" customFormat="1" ht="12.75" hidden="1">
      <c r="A127" s="2"/>
      <c r="B127" s="346"/>
      <c r="F127" s="722"/>
      <c r="H127" s="723"/>
      <c r="J127" s="794"/>
      <c r="K127" s="723"/>
      <c r="M127" s="722"/>
    </row>
    <row r="128" spans="1:16" s="243" customFormat="1" ht="12.75" hidden="1">
      <c r="A128" s="2"/>
      <c r="B128" s="721"/>
      <c r="F128" s="719"/>
      <c r="H128" s="720"/>
      <c r="J128" s="793"/>
      <c r="K128" s="720"/>
      <c r="M128" s="719"/>
    </row>
    <row r="129" spans="1:13" s="243" customFormat="1" ht="12.75" hidden="1">
      <c r="A129" s="2"/>
      <c r="B129" s="343"/>
      <c r="F129" s="719"/>
      <c r="H129" s="720"/>
      <c r="J129" s="793"/>
      <c r="K129" s="720"/>
      <c r="M129" s="719"/>
    </row>
    <row r="130" spans="1:13" s="243" customFormat="1" ht="12.75" hidden="1">
      <c r="A130" s="2"/>
      <c r="B130" s="721"/>
      <c r="F130" s="719"/>
      <c r="H130" s="720"/>
      <c r="J130" s="793"/>
      <c r="K130" s="720"/>
      <c r="M130" s="719"/>
    </row>
    <row r="131" spans="1:13" s="243" customFormat="1" ht="12.75" hidden="1">
      <c r="A131" s="2"/>
      <c r="B131" s="721"/>
      <c r="F131" s="719"/>
      <c r="H131" s="720"/>
      <c r="J131" s="793"/>
      <c r="K131" s="720"/>
      <c r="M131" s="719"/>
    </row>
    <row r="132" spans="1:13" s="243" customFormat="1" ht="12.75" hidden="1">
      <c r="A132" s="2"/>
      <c r="B132" s="721"/>
      <c r="F132" s="719"/>
      <c r="H132" s="720"/>
      <c r="J132" s="793"/>
      <c r="K132" s="720"/>
      <c r="M132" s="719"/>
    </row>
    <row r="133" spans="1:13" s="243" customFormat="1" ht="12.75" hidden="1">
      <c r="A133" s="2"/>
      <c r="B133" s="721"/>
      <c r="F133" s="719"/>
      <c r="H133" s="720"/>
      <c r="J133" s="793"/>
      <c r="K133" s="720"/>
      <c r="M133" s="719"/>
    </row>
    <row r="134" spans="1:13" s="243" customFormat="1" ht="12.75" hidden="1">
      <c r="A134" s="2"/>
      <c r="B134" s="721"/>
      <c r="F134" s="719"/>
      <c r="H134" s="720"/>
      <c r="J134" s="793"/>
      <c r="K134" s="720"/>
      <c r="M134" s="719"/>
    </row>
    <row r="135" spans="1:13" s="243" customFormat="1" ht="12.75" hidden="1">
      <c r="A135" s="2"/>
      <c r="B135" s="721"/>
      <c r="F135" s="719"/>
      <c r="H135" s="720"/>
      <c r="J135" s="793"/>
      <c r="K135" s="720"/>
      <c r="M135" s="719"/>
    </row>
    <row r="136" spans="1:13" s="243" customFormat="1" ht="12.75" hidden="1">
      <c r="A136" s="2"/>
      <c r="B136" s="721"/>
      <c r="F136" s="719"/>
      <c r="H136" s="720"/>
      <c r="J136" s="793"/>
      <c r="K136" s="720"/>
      <c r="M136" s="719"/>
    </row>
    <row r="137" spans="1:13" s="243" customFormat="1" ht="12.75" hidden="1">
      <c r="A137" s="2"/>
      <c r="B137" s="721"/>
      <c r="F137" s="719"/>
      <c r="H137" s="720"/>
      <c r="J137" s="793"/>
      <c r="K137" s="720"/>
      <c r="M137" s="719"/>
    </row>
    <row r="138" spans="1:13" s="243" customFormat="1" ht="12.75" hidden="1">
      <c r="A138" s="2"/>
      <c r="B138" s="721"/>
      <c r="F138" s="719"/>
      <c r="H138" s="720"/>
      <c r="J138" s="793"/>
      <c r="K138" s="720"/>
      <c r="M138" s="719"/>
    </row>
    <row r="139" spans="1:13" s="243" customFormat="1" ht="12.75" hidden="1">
      <c r="A139" s="2"/>
      <c r="B139" s="721"/>
      <c r="F139" s="719"/>
      <c r="H139" s="720"/>
      <c r="J139" s="793"/>
      <c r="K139" s="720"/>
      <c r="M139" s="719"/>
    </row>
    <row r="140" spans="1:13" s="243" customFormat="1" ht="12.75" hidden="1">
      <c r="A140" s="2"/>
      <c r="B140" s="721"/>
      <c r="F140" s="719"/>
      <c r="H140" s="720"/>
      <c r="J140" s="793"/>
      <c r="K140" s="720"/>
      <c r="M140" s="719"/>
    </row>
    <row r="141" spans="1:13" s="243" customFormat="1" ht="12.75" hidden="1">
      <c r="A141" s="2"/>
      <c r="B141" s="343"/>
      <c r="F141" s="719"/>
      <c r="H141" s="720"/>
      <c r="J141" s="793"/>
      <c r="K141" s="720"/>
      <c r="M141" s="719"/>
    </row>
    <row r="142" spans="1:13" s="243" customFormat="1" ht="12.75" hidden="1">
      <c r="A142" s="2"/>
      <c r="F142" s="719"/>
      <c r="H142" s="720"/>
      <c r="J142" s="793"/>
      <c r="K142" s="720"/>
      <c r="M142" s="719"/>
    </row>
    <row r="143" spans="1:13" s="243" customFormat="1" ht="12.75" hidden="1">
      <c r="A143" s="2"/>
      <c r="F143" s="719"/>
      <c r="H143" s="720"/>
      <c r="J143" s="793"/>
      <c r="K143" s="720"/>
      <c r="M143" s="719"/>
    </row>
    <row r="144" spans="1:13" s="243" customFormat="1" ht="12.75" hidden="1">
      <c r="A144" s="2"/>
      <c r="F144" s="719"/>
      <c r="H144" s="720"/>
      <c r="J144" s="793"/>
      <c r="K144" s="720"/>
      <c r="M144" s="719"/>
    </row>
    <row r="145" spans="1:13" s="243" customFormat="1" ht="12.75" hidden="1">
      <c r="A145" s="2"/>
      <c r="F145" s="719"/>
      <c r="H145" s="720"/>
      <c r="J145" s="793"/>
      <c r="K145" s="720"/>
      <c r="M145" s="719"/>
    </row>
    <row r="146" spans="1:13" s="243" customFormat="1" ht="12.75" hidden="1">
      <c r="A146" s="2"/>
      <c r="F146" s="719"/>
      <c r="H146" s="720"/>
      <c r="J146" s="793"/>
      <c r="K146" s="720"/>
      <c r="M146" s="719"/>
    </row>
    <row r="147" spans="1:13" s="243" customFormat="1" ht="12.75" hidden="1">
      <c r="A147" s="2"/>
      <c r="F147" s="719"/>
      <c r="H147" s="720"/>
      <c r="J147" s="793"/>
      <c r="K147" s="720"/>
      <c r="M147" s="719"/>
    </row>
    <row r="148" spans="1:13" s="243" customFormat="1" ht="12.75" hidden="1">
      <c r="A148" s="2"/>
      <c r="F148" s="719"/>
      <c r="H148" s="720"/>
      <c r="J148" s="793"/>
      <c r="K148" s="720"/>
      <c r="M148" s="719"/>
    </row>
    <row r="149" spans="1:13" s="243" customFormat="1" ht="12.75" hidden="1">
      <c r="A149" s="2"/>
      <c r="F149" s="719"/>
      <c r="H149" s="720"/>
      <c r="J149" s="793"/>
      <c r="K149" s="720"/>
      <c r="M149" s="719"/>
    </row>
    <row r="150" spans="1:13" s="243" customFormat="1" ht="12.75" hidden="1">
      <c r="A150" s="2"/>
      <c r="F150" s="719"/>
      <c r="H150" s="720"/>
      <c r="J150" s="793"/>
      <c r="K150" s="720"/>
      <c r="M150" s="719"/>
    </row>
    <row r="151" spans="1:13" s="243" customFormat="1" ht="12.75" hidden="1">
      <c r="A151" s="2"/>
      <c r="F151" s="719"/>
      <c r="H151" s="720"/>
      <c r="J151" s="793"/>
      <c r="K151" s="720"/>
      <c r="M151" s="719"/>
    </row>
    <row r="152" spans="1:13" s="243" customFormat="1" ht="12.75" hidden="1">
      <c r="A152" s="2"/>
      <c r="F152" s="719"/>
      <c r="H152" s="720"/>
      <c r="J152" s="793"/>
      <c r="K152" s="720"/>
      <c r="M152" s="719"/>
    </row>
    <row r="153" spans="1:13" s="243" customFormat="1" ht="11.25" hidden="1" customHeight="1">
      <c r="A153" s="2"/>
      <c r="F153" s="719"/>
      <c r="H153" s="720"/>
      <c r="J153" s="793"/>
      <c r="K153" s="720"/>
      <c r="M153" s="719"/>
    </row>
    <row r="154" spans="1:13" hidden="1"/>
    <row r="155" spans="1:13" hidden="1"/>
  </sheetData>
  <mergeCells count="17">
    <mergeCell ref="B26:B35"/>
    <mergeCell ref="B3:B4"/>
    <mergeCell ref="C3:C4"/>
    <mergeCell ref="B5:C5"/>
    <mergeCell ref="B6:B15"/>
    <mergeCell ref="B16:B25"/>
    <mergeCell ref="B101:O101"/>
    <mergeCell ref="B110:P111"/>
    <mergeCell ref="B115:P115"/>
    <mergeCell ref="B92:O92"/>
    <mergeCell ref="B36:B45"/>
    <mergeCell ref="B48:C48"/>
    <mergeCell ref="B49:B58"/>
    <mergeCell ref="B59:B68"/>
    <mergeCell ref="B69:B78"/>
    <mergeCell ref="B79:B88"/>
    <mergeCell ref="B99:O99"/>
  </mergeCells>
  <hyperlinks>
    <hyperlink ref="B1" location="ToC!A1" display="Retour à la table des matières" xr:uid="{7F86149C-45FB-46AA-9800-F5820C74DF7F}"/>
  </hyperlinks>
  <pageMargins left="0.51181102362204722" right="0.51181102362204722" top="0.51181102362204722" bottom="0.51181102362204722" header="0.23622047244094491" footer="0.23622047244094491"/>
  <pageSetup scale="83" firstPageNumber="6" fitToHeight="0" orientation="landscape" r:id="rId1"/>
  <headerFooter>
    <oddFooter>&amp;L&amp;G&amp;CInformations supplémentaires sur les 
fonds propres réglementaires&amp;RPage &amp;P de &amp;N]</oddFooter>
  </headerFooter>
  <rowBreaks count="3" manualBreakCount="3">
    <brk id="25" max="16383" man="1"/>
    <brk id="47" max="16383" man="1"/>
    <brk id="68" max="16383" man="1"/>
  </row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1AAC4-82BC-4389-9C23-6E3D0B659195}">
  <sheetPr codeName="Sheet24">
    <tabColor theme="5"/>
    <pageSetUpPr fitToPage="1"/>
  </sheetPr>
  <dimension ref="A1:L112"/>
  <sheetViews>
    <sheetView zoomScaleNormal="100" workbookViewId="0"/>
  </sheetViews>
  <sheetFormatPr defaultColWidth="0" defaultRowHeight="15" zeroHeight="1"/>
  <cols>
    <col min="1" max="1" width="1.42578125" style="1" customWidth="1"/>
    <col min="2" max="2" width="8.42578125" customWidth="1"/>
    <col min="3" max="3" width="35.42578125" customWidth="1"/>
    <col min="4" max="4" width="17.85546875" customWidth="1"/>
    <col min="5" max="5" width="16.42578125" customWidth="1"/>
    <col min="6" max="6" width="17.42578125" customWidth="1"/>
    <col min="7" max="7" width="16.42578125" customWidth="1"/>
    <col min="8" max="8" width="19" customWidth="1"/>
    <col min="9" max="9" width="16.42578125" customWidth="1"/>
    <col min="10" max="10" width="18.85546875" customWidth="1"/>
    <col min="11" max="11" width="16.42578125" customWidth="1"/>
    <col min="12" max="12" width="1.42578125" customWidth="1"/>
    <col min="13" max="16384" width="8.42578125" hidden="1"/>
  </cols>
  <sheetData>
    <row r="1" spans="2:12" s="1" customFormat="1" ht="12.2" customHeight="1">
      <c r="B1" s="100" t="s">
        <v>5</v>
      </c>
    </row>
    <row r="2" spans="2:12" s="31" customFormat="1" ht="20.100000000000001" customHeight="1">
      <c r="B2" s="514" t="s">
        <v>1205</v>
      </c>
      <c r="C2" s="831"/>
      <c r="D2" s="831"/>
      <c r="E2" s="831"/>
      <c r="F2" s="831"/>
      <c r="G2" s="831"/>
      <c r="H2" s="831"/>
      <c r="I2" s="831"/>
      <c r="J2" s="831"/>
      <c r="K2" s="830"/>
      <c r="L2" s="578"/>
    </row>
    <row r="3" spans="2:12" s="1" customFormat="1" ht="34.35" customHeight="1">
      <c r="B3" s="2179" t="s">
        <v>701</v>
      </c>
      <c r="C3" s="2180"/>
      <c r="D3" s="2184" t="str">
        <f>+CurrQtr</f>
        <v>T3 2023 
Bâle III révisé</v>
      </c>
      <c r="E3" s="2185"/>
      <c r="F3" s="2177" t="str">
        <f>LastQtr</f>
        <v>T2 2023 _x000D_
Bâle III révisé</v>
      </c>
      <c r="G3" s="2177"/>
      <c r="H3" s="2177" t="str">
        <f>Last2Qtr</f>
        <v>T1 2023 _x000D_
Bâle III</v>
      </c>
      <c r="I3" s="2177"/>
      <c r="J3" s="2177" t="str">
        <f>Last3Qtr</f>
        <v>T4 2022 _x000D_
Bâle III</v>
      </c>
      <c r="K3" s="2178"/>
    </row>
    <row r="4" spans="2:12" s="1" customFormat="1" ht="18.75" customHeight="1">
      <c r="B4" s="2181"/>
      <c r="C4" s="2104"/>
      <c r="D4" s="829" t="s">
        <v>77</v>
      </c>
      <c r="E4" s="828" t="s">
        <v>149</v>
      </c>
      <c r="F4" s="1754" t="s">
        <v>1326</v>
      </c>
      <c r="G4" s="1754" t="s">
        <v>1327</v>
      </c>
      <c r="H4" s="1754" t="s">
        <v>1328</v>
      </c>
      <c r="I4" s="1754" t="s">
        <v>1329</v>
      </c>
      <c r="J4" s="1754" t="s">
        <v>1330</v>
      </c>
      <c r="K4" s="1755" t="s">
        <v>1331</v>
      </c>
    </row>
    <row r="5" spans="2:12" s="2" customFormat="1" ht="66.75" customHeight="1">
      <c r="B5" s="2182"/>
      <c r="C5" s="2183"/>
      <c r="D5" s="827" t="s">
        <v>987</v>
      </c>
      <c r="E5" s="826" t="s">
        <v>768</v>
      </c>
      <c r="F5" s="827" t="s">
        <v>987</v>
      </c>
      <c r="G5" s="702" t="s">
        <v>768</v>
      </c>
      <c r="H5" s="827" t="s">
        <v>987</v>
      </c>
      <c r="I5" s="702" t="s">
        <v>768</v>
      </c>
      <c r="J5" s="827" t="s">
        <v>987</v>
      </c>
      <c r="K5" s="701" t="s">
        <v>768</v>
      </c>
    </row>
    <row r="6" spans="2:12" s="2" customFormat="1" ht="25.5">
      <c r="B6" s="1756">
        <v>1</v>
      </c>
      <c r="C6" s="1742" t="s">
        <v>414</v>
      </c>
      <c r="D6" s="320">
        <v>237</v>
      </c>
      <c r="E6" s="572">
        <v>237</v>
      </c>
      <c r="F6" s="318">
        <v>278</v>
      </c>
      <c r="G6" s="318">
        <v>278</v>
      </c>
      <c r="H6" s="318">
        <v>0</v>
      </c>
      <c r="I6" s="318">
        <v>0</v>
      </c>
      <c r="J6" s="318">
        <v>0</v>
      </c>
      <c r="K6" s="824">
        <v>0</v>
      </c>
    </row>
    <row r="7" spans="2:12" s="2" customFormat="1" ht="25.5">
      <c r="B7" s="1745">
        <v>2</v>
      </c>
      <c r="C7" s="1731" t="s">
        <v>413</v>
      </c>
      <c r="D7" s="189">
        <v>4893</v>
      </c>
      <c r="E7" s="187">
        <v>4893</v>
      </c>
      <c r="F7" s="188">
        <v>4882</v>
      </c>
      <c r="G7" s="188">
        <v>4882</v>
      </c>
      <c r="H7" s="188">
        <v>4627</v>
      </c>
      <c r="I7" s="188">
        <v>4627</v>
      </c>
      <c r="J7" s="188">
        <v>4528</v>
      </c>
      <c r="K7" s="823">
        <v>4528</v>
      </c>
    </row>
    <row r="8" spans="2:12" s="2" customFormat="1" ht="14.85" customHeight="1">
      <c r="B8" s="1745">
        <v>3</v>
      </c>
      <c r="C8" s="1731" t="s">
        <v>412</v>
      </c>
      <c r="D8" s="189">
        <v>8261</v>
      </c>
      <c r="E8" s="187">
        <v>8261</v>
      </c>
      <c r="F8" s="188">
        <v>8087</v>
      </c>
      <c r="G8" s="188">
        <v>8087</v>
      </c>
      <c r="H8" s="188">
        <v>0</v>
      </c>
      <c r="I8" s="188">
        <v>0</v>
      </c>
      <c r="J8" s="188">
        <v>0</v>
      </c>
      <c r="K8" s="823">
        <v>0</v>
      </c>
    </row>
    <row r="9" spans="2:12" s="2" customFormat="1" ht="14.85" customHeight="1">
      <c r="B9" s="1745">
        <v>4</v>
      </c>
      <c r="C9" s="1731" t="s">
        <v>411</v>
      </c>
      <c r="D9" s="189">
        <v>0</v>
      </c>
      <c r="E9" s="187">
        <v>0</v>
      </c>
      <c r="F9" s="188">
        <v>0</v>
      </c>
      <c r="G9" s="188">
        <v>0</v>
      </c>
      <c r="H9" s="188">
        <v>4324</v>
      </c>
      <c r="I9" s="188">
        <v>4324</v>
      </c>
      <c r="J9" s="188">
        <v>4856</v>
      </c>
      <c r="K9" s="823">
        <v>4856</v>
      </c>
    </row>
    <row r="10" spans="2:12" s="2" customFormat="1" ht="51">
      <c r="B10" s="1745">
        <v>5</v>
      </c>
      <c r="C10" s="1731" t="s">
        <v>691</v>
      </c>
      <c r="D10" s="189">
        <v>3576</v>
      </c>
      <c r="E10" s="187">
        <v>3576</v>
      </c>
      <c r="F10" s="188">
        <v>3744</v>
      </c>
      <c r="G10" s="188">
        <v>3744</v>
      </c>
      <c r="H10" s="1643"/>
      <c r="I10" s="1643"/>
      <c r="J10" s="1643"/>
      <c r="K10" s="1644"/>
    </row>
    <row r="11" spans="2:12" s="2" customFormat="1" ht="51">
      <c r="B11" s="1745">
        <v>6</v>
      </c>
      <c r="C11" s="1731" t="s">
        <v>692</v>
      </c>
      <c r="D11" s="189">
        <v>0</v>
      </c>
      <c r="E11" s="187">
        <v>0</v>
      </c>
      <c r="F11" s="188">
        <v>0</v>
      </c>
      <c r="G11" s="188">
        <v>0</v>
      </c>
      <c r="H11" s="1643"/>
      <c r="I11" s="1643"/>
      <c r="J11" s="1643"/>
      <c r="K11" s="1644"/>
    </row>
    <row r="12" spans="2:12" s="2" customFormat="1" ht="14.85" customHeight="1">
      <c r="B12" s="1745">
        <v>7</v>
      </c>
      <c r="C12" s="1731" t="s">
        <v>410</v>
      </c>
      <c r="D12" s="189">
        <v>46265</v>
      </c>
      <c r="E12" s="187">
        <v>46265</v>
      </c>
      <c r="F12" s="188">
        <v>50167</v>
      </c>
      <c r="G12" s="188">
        <v>50167</v>
      </c>
      <c r="H12" s="188">
        <v>0</v>
      </c>
      <c r="I12" s="188">
        <v>0</v>
      </c>
      <c r="J12" s="188">
        <v>0</v>
      </c>
      <c r="K12" s="823">
        <v>0</v>
      </c>
    </row>
    <row r="13" spans="2:12" s="2" customFormat="1" ht="14.85" customHeight="1">
      <c r="B13" s="1745">
        <v>8</v>
      </c>
      <c r="C13" s="1731" t="s">
        <v>409</v>
      </c>
      <c r="D13" s="189">
        <v>51954</v>
      </c>
      <c r="E13" s="187">
        <v>51954</v>
      </c>
      <c r="F13" s="188">
        <v>52835</v>
      </c>
      <c r="G13" s="188">
        <v>52835</v>
      </c>
      <c r="H13" s="188">
        <v>134151</v>
      </c>
      <c r="I13" s="188">
        <v>134151</v>
      </c>
      <c r="J13" s="188">
        <v>133027</v>
      </c>
      <c r="K13" s="823">
        <v>133027</v>
      </c>
    </row>
    <row r="14" spans="2:12" s="2" customFormat="1" ht="51">
      <c r="B14" s="1745">
        <v>9</v>
      </c>
      <c r="C14" s="1731" t="s">
        <v>1207</v>
      </c>
      <c r="D14" s="189">
        <v>5168</v>
      </c>
      <c r="E14" s="187">
        <v>5168</v>
      </c>
      <c r="F14" s="188">
        <v>5041</v>
      </c>
      <c r="G14" s="188">
        <v>5041</v>
      </c>
      <c r="H14" s="1643"/>
      <c r="I14" s="1643"/>
      <c r="J14" s="1643"/>
      <c r="K14" s="1644"/>
    </row>
    <row r="15" spans="2:12" s="2" customFormat="1" ht="51">
      <c r="B15" s="1745">
        <v>10</v>
      </c>
      <c r="C15" s="1731" t="s">
        <v>1206</v>
      </c>
      <c r="D15" s="189">
        <v>121</v>
      </c>
      <c r="E15" s="187">
        <v>121</v>
      </c>
      <c r="F15" s="188">
        <v>279</v>
      </c>
      <c r="G15" s="188">
        <v>279</v>
      </c>
      <c r="H15" s="1643"/>
      <c r="I15" s="1643"/>
      <c r="J15" s="1643"/>
      <c r="K15" s="1644"/>
    </row>
    <row r="16" spans="2:12" s="2" customFormat="1" ht="25.5">
      <c r="B16" s="1745">
        <v>11</v>
      </c>
      <c r="C16" s="1731" t="s">
        <v>408</v>
      </c>
      <c r="D16" s="189">
        <v>4</v>
      </c>
      <c r="E16" s="187">
        <v>4</v>
      </c>
      <c r="F16" s="188">
        <v>4</v>
      </c>
      <c r="G16" s="188">
        <v>4</v>
      </c>
      <c r="H16" s="188">
        <v>0</v>
      </c>
      <c r="I16" s="188">
        <v>0</v>
      </c>
      <c r="J16" s="188">
        <v>0</v>
      </c>
      <c r="K16" s="823">
        <v>0</v>
      </c>
    </row>
    <row r="17" spans="1:11" s="2" customFormat="1" ht="25.5">
      <c r="B17" s="1745">
        <v>12</v>
      </c>
      <c r="C17" s="1731" t="s">
        <v>407</v>
      </c>
      <c r="D17" s="189">
        <v>4904</v>
      </c>
      <c r="E17" s="187">
        <v>4904</v>
      </c>
      <c r="F17" s="188">
        <v>5053</v>
      </c>
      <c r="G17" s="188">
        <v>5053</v>
      </c>
      <c r="H17" s="188">
        <v>21698</v>
      </c>
      <c r="I17" s="188">
        <v>21698</v>
      </c>
      <c r="J17" s="188">
        <v>20265</v>
      </c>
      <c r="K17" s="823">
        <v>20265</v>
      </c>
    </row>
    <row r="18" spans="1:11" s="2" customFormat="1" ht="25.5">
      <c r="B18" s="1745">
        <v>13</v>
      </c>
      <c r="C18" s="1731" t="s">
        <v>657</v>
      </c>
      <c r="D18" s="189">
        <v>14076</v>
      </c>
      <c r="E18" s="187">
        <v>14076</v>
      </c>
      <c r="F18" s="188">
        <v>13199</v>
      </c>
      <c r="G18" s="188">
        <v>13199</v>
      </c>
      <c r="H18" s="188">
        <v>13739</v>
      </c>
      <c r="I18" s="188">
        <v>13739</v>
      </c>
      <c r="J18" s="188">
        <v>13158</v>
      </c>
      <c r="K18" s="823">
        <v>13158</v>
      </c>
    </row>
    <row r="19" spans="1:11" s="2" customFormat="1" ht="25.5">
      <c r="B19" s="1745">
        <v>14</v>
      </c>
      <c r="C19" s="1731" t="s">
        <v>406</v>
      </c>
      <c r="D19" s="189">
        <v>31142</v>
      </c>
      <c r="E19" s="187">
        <v>31142</v>
      </c>
      <c r="F19" s="188">
        <v>31579</v>
      </c>
      <c r="G19" s="188">
        <v>31579</v>
      </c>
      <c r="H19" s="188">
        <v>29518</v>
      </c>
      <c r="I19" s="188">
        <v>29518</v>
      </c>
      <c r="J19" s="188">
        <v>28786</v>
      </c>
      <c r="K19" s="823">
        <v>28786</v>
      </c>
    </row>
    <row r="20" spans="1:11" s="2" customFormat="1" ht="12.75">
      <c r="B20" s="1745">
        <v>15</v>
      </c>
      <c r="C20" s="1731" t="s">
        <v>405</v>
      </c>
      <c r="D20" s="189">
        <v>0</v>
      </c>
      <c r="E20" s="187">
        <v>0</v>
      </c>
      <c r="F20" s="188">
        <v>0</v>
      </c>
      <c r="G20" s="188">
        <v>0</v>
      </c>
      <c r="H20" s="188">
        <v>0</v>
      </c>
      <c r="I20" s="188">
        <v>0</v>
      </c>
      <c r="J20" s="188">
        <v>0</v>
      </c>
      <c r="K20" s="823">
        <v>0</v>
      </c>
    </row>
    <row r="21" spans="1:11" s="2" customFormat="1" ht="25.5">
      <c r="B21" s="1745">
        <v>16</v>
      </c>
      <c r="C21" s="1731" t="s">
        <v>656</v>
      </c>
      <c r="D21" s="189">
        <v>23795</v>
      </c>
      <c r="E21" s="187">
        <v>23795</v>
      </c>
      <c r="F21" s="188">
        <v>22913</v>
      </c>
      <c r="G21" s="188">
        <v>22913</v>
      </c>
      <c r="H21" s="188">
        <v>23663</v>
      </c>
      <c r="I21" s="188">
        <v>23663</v>
      </c>
      <c r="J21" s="188">
        <v>22985</v>
      </c>
      <c r="K21" s="823">
        <v>22985</v>
      </c>
    </row>
    <row r="22" spans="1:11" s="2" customFormat="1" ht="14.85" customHeight="1">
      <c r="B22" s="1745">
        <v>17</v>
      </c>
      <c r="C22" s="1731" t="s">
        <v>403</v>
      </c>
      <c r="D22" s="189">
        <v>0</v>
      </c>
      <c r="E22" s="187">
        <v>0</v>
      </c>
      <c r="F22" s="188">
        <v>0</v>
      </c>
      <c r="G22" s="188">
        <v>0</v>
      </c>
      <c r="H22" s="188">
        <v>0</v>
      </c>
      <c r="I22" s="188">
        <v>0</v>
      </c>
      <c r="J22" s="188">
        <v>0</v>
      </c>
      <c r="K22" s="823">
        <v>0</v>
      </c>
    </row>
    <row r="23" spans="1:11" s="2" customFormat="1" ht="14.85" customHeight="1">
      <c r="B23" s="1745">
        <v>18</v>
      </c>
      <c r="C23" s="1731" t="s">
        <v>402</v>
      </c>
      <c r="D23" s="189">
        <v>0</v>
      </c>
      <c r="E23" s="187">
        <v>0</v>
      </c>
      <c r="F23" s="188">
        <v>0</v>
      </c>
      <c r="G23" s="188">
        <v>0</v>
      </c>
      <c r="H23" s="188">
        <v>0</v>
      </c>
      <c r="I23" s="188">
        <v>0</v>
      </c>
      <c r="J23" s="188">
        <v>0</v>
      </c>
      <c r="K23" s="823">
        <v>0</v>
      </c>
    </row>
    <row r="24" spans="1:11" s="2" customFormat="1" ht="14.85" customHeight="1">
      <c r="B24" s="1745">
        <v>19</v>
      </c>
      <c r="C24" s="1731" t="s">
        <v>401</v>
      </c>
      <c r="D24" s="189">
        <v>350</v>
      </c>
      <c r="E24" s="187">
        <v>350</v>
      </c>
      <c r="F24" s="188">
        <v>459</v>
      </c>
      <c r="G24" s="188">
        <v>459</v>
      </c>
      <c r="H24" s="188">
        <v>0</v>
      </c>
      <c r="I24" s="188">
        <v>0</v>
      </c>
      <c r="J24" s="188">
        <v>0</v>
      </c>
      <c r="K24" s="823"/>
    </row>
    <row r="25" spans="1:11" s="2" customFormat="1" ht="14.85" customHeight="1">
      <c r="B25" s="1748">
        <v>20</v>
      </c>
      <c r="C25" s="1751" t="s">
        <v>400</v>
      </c>
      <c r="D25" s="489">
        <v>1</v>
      </c>
      <c r="E25" s="488">
        <v>1</v>
      </c>
      <c r="F25" s="470">
        <v>1</v>
      </c>
      <c r="G25" s="470">
        <v>1</v>
      </c>
      <c r="H25" s="470">
        <v>508</v>
      </c>
      <c r="I25" s="470">
        <v>508</v>
      </c>
      <c r="J25" s="470">
        <v>572</v>
      </c>
      <c r="K25" s="822">
        <v>572</v>
      </c>
    </row>
    <row r="26" spans="1:11" s="2" customFormat="1" ht="23.85" customHeight="1">
      <c r="B26" s="1752">
        <v>21</v>
      </c>
      <c r="C26" s="1753" t="s">
        <v>58</v>
      </c>
      <c r="D26" s="485">
        <v>194747</v>
      </c>
      <c r="E26" s="484">
        <v>194747</v>
      </c>
      <c r="F26" s="467">
        <v>198521</v>
      </c>
      <c r="G26" s="467">
        <v>198521</v>
      </c>
      <c r="H26" s="467">
        <v>232228</v>
      </c>
      <c r="I26" s="467">
        <v>232228</v>
      </c>
      <c r="J26" s="467">
        <v>228177</v>
      </c>
      <c r="K26" s="821">
        <v>228177</v>
      </c>
    </row>
    <row r="27" spans="1:11" s="2" customFormat="1" ht="23.1" customHeight="1">
      <c r="B27" s="820" t="s">
        <v>988</v>
      </c>
      <c r="C27" s="601"/>
      <c r="D27" s="638"/>
      <c r="E27" s="638"/>
      <c r="F27" s="638"/>
      <c r="G27" s="638"/>
      <c r="H27" s="638"/>
      <c r="I27" s="638"/>
      <c r="J27" s="638"/>
      <c r="K27" s="638"/>
    </row>
    <row r="28" spans="1:11" s="2" customFormat="1" ht="7.35" hidden="1" customHeight="1">
      <c r="B28" s="1806"/>
    </row>
    <row r="29" spans="1:11" s="243" customFormat="1" ht="12.75" hidden="1">
      <c r="A29" s="2"/>
    </row>
    <row r="30" spans="1:11" s="243" customFormat="1" ht="12.75" hidden="1">
      <c r="A30" s="2"/>
      <c r="B30" s="346"/>
    </row>
    <row r="31" spans="1:11" s="243" customFormat="1" ht="12.75" hidden="1">
      <c r="A31" s="2"/>
      <c r="B31" s="347"/>
    </row>
    <row r="32" spans="1:11" s="243" customFormat="1" ht="12.75" hidden="1">
      <c r="A32" s="2"/>
      <c r="B32" s="347"/>
    </row>
    <row r="33" spans="1:11" s="243" customFormat="1" ht="12.75" hidden="1">
      <c r="A33" s="2"/>
      <c r="B33" s="347"/>
    </row>
    <row r="34" spans="1:11" s="243" customFormat="1" ht="12.75" hidden="1">
      <c r="A34" s="2"/>
      <c r="B34" s="347"/>
    </row>
    <row r="35" spans="1:11" s="243" customFormat="1" ht="12.75" hidden="1">
      <c r="A35" s="2"/>
      <c r="B35" s="347"/>
    </row>
    <row r="36" spans="1:11" s="243" customFormat="1" ht="12.75" hidden="1">
      <c r="A36" s="2"/>
      <c r="B36" s="347"/>
    </row>
    <row r="37" spans="1:11" s="243" customFormat="1" ht="12.75" hidden="1">
      <c r="A37" s="2"/>
    </row>
    <row r="38" spans="1:11" s="243" customFormat="1" ht="12.75" hidden="1">
      <c r="A38" s="2"/>
      <c r="B38" s="346"/>
    </row>
    <row r="39" spans="1:11" s="243" customFormat="1" ht="12.75" hidden="1">
      <c r="A39" s="2"/>
    </row>
    <row r="40" spans="1:11" s="243" customFormat="1" ht="33.75" hidden="1" customHeight="1">
      <c r="A40" s="2"/>
      <c r="B40" s="2108"/>
      <c r="C40" s="2108"/>
      <c r="D40" s="2108"/>
      <c r="E40" s="2108"/>
      <c r="F40" s="819"/>
      <c r="G40" s="819"/>
      <c r="H40" s="819"/>
      <c r="I40" s="819"/>
      <c r="J40" s="819"/>
      <c r="K40" s="819"/>
    </row>
    <row r="41" spans="1:11" s="243" customFormat="1" ht="12.75" hidden="1">
      <c r="A41" s="2"/>
      <c r="B41" s="346"/>
    </row>
    <row r="42" spans="1:11" s="243" customFormat="1" ht="12.75" hidden="1">
      <c r="A42" s="2"/>
      <c r="B42" s="346"/>
    </row>
    <row r="43" spans="1:11" s="243" customFormat="1" ht="12.75" hidden="1">
      <c r="A43" s="2"/>
      <c r="B43" s="346"/>
    </row>
    <row r="44" spans="1:11" s="243" customFormat="1" ht="12.75" hidden="1">
      <c r="A44" s="2"/>
      <c r="B44" s="346"/>
    </row>
    <row r="45" spans="1:11" s="243" customFormat="1" ht="24.75" hidden="1" customHeight="1">
      <c r="A45" s="2"/>
      <c r="B45" s="2042"/>
      <c r="C45" s="2042"/>
      <c r="D45" s="2042"/>
      <c r="E45" s="2042"/>
      <c r="F45" s="818"/>
      <c r="G45" s="818"/>
      <c r="H45" s="818"/>
      <c r="I45" s="818"/>
      <c r="J45" s="818"/>
      <c r="K45" s="818"/>
    </row>
    <row r="46" spans="1:11" s="243" customFormat="1" ht="12.75" hidden="1">
      <c r="A46" s="2"/>
      <c r="B46" s="346"/>
    </row>
    <row r="47" spans="1:11" s="243" customFormat="1" ht="12.75" hidden="1">
      <c r="A47" s="2"/>
    </row>
    <row r="48" spans="1:11" s="243" customFormat="1" ht="12.75" hidden="1">
      <c r="A48" s="2"/>
    </row>
    <row r="49" spans="1:1" s="243" customFormat="1" ht="12.75" hidden="1">
      <c r="A49" s="2"/>
    </row>
    <row r="50" spans="1:1" s="243" customFormat="1" ht="12.75" hidden="1">
      <c r="A50" s="2"/>
    </row>
    <row r="51" spans="1:1" s="243" customFormat="1" ht="12.75" hidden="1">
      <c r="A51" s="2"/>
    </row>
    <row r="52" spans="1:1" s="243" customFormat="1" ht="12.75" hidden="1">
      <c r="A52" s="2"/>
    </row>
    <row r="53" spans="1:1" s="243" customFormat="1" ht="12.75" hidden="1">
      <c r="A53" s="2"/>
    </row>
    <row r="54" spans="1:1" s="243" customFormat="1" ht="12.75" hidden="1">
      <c r="A54" s="2"/>
    </row>
    <row r="55" spans="1:1" s="243" customFormat="1" ht="12.75" hidden="1">
      <c r="A55" s="2"/>
    </row>
    <row r="56" spans="1:1" s="243" customFormat="1" ht="12.75" hidden="1">
      <c r="A56" s="2"/>
    </row>
    <row r="57" spans="1:1" s="243" customFormat="1" ht="12.75" hidden="1">
      <c r="A57" s="2"/>
    </row>
    <row r="58" spans="1:1" s="243" customFormat="1" ht="12.75" hidden="1">
      <c r="A58" s="2"/>
    </row>
    <row r="59" spans="1:1" s="243" customFormat="1" ht="12.75" hidden="1">
      <c r="A59" s="2"/>
    </row>
    <row r="60" spans="1:1" s="243" customFormat="1" ht="12.75" hidden="1">
      <c r="A60" s="2"/>
    </row>
    <row r="61" spans="1:1" s="243" customFormat="1" ht="12.75" hidden="1">
      <c r="A61" s="2"/>
    </row>
    <row r="62" spans="1:1" s="243" customFormat="1" ht="12.75" hidden="1">
      <c r="A62" s="2"/>
    </row>
    <row r="63" spans="1:1" s="243" customFormat="1" ht="12.75" hidden="1">
      <c r="A63" s="2"/>
    </row>
    <row r="64" spans="1:1" s="243" customFormat="1" ht="12.75" hidden="1">
      <c r="A64" s="2"/>
    </row>
    <row r="65" spans="1:1" s="243" customFormat="1" ht="12.75" hidden="1">
      <c r="A65" s="2"/>
    </row>
    <row r="66" spans="1:1" s="243" customFormat="1" ht="12.75" hidden="1">
      <c r="A66" s="2"/>
    </row>
    <row r="67" spans="1:1" s="243" customFormat="1" ht="12.75" hidden="1">
      <c r="A67" s="2"/>
    </row>
    <row r="68" spans="1:1" s="243" customFormat="1" ht="12.75" hidden="1">
      <c r="A68" s="2"/>
    </row>
    <row r="69" spans="1:1" s="243" customFormat="1" ht="12.75" hidden="1">
      <c r="A69" s="2"/>
    </row>
    <row r="70" spans="1:1" s="243" customFormat="1" ht="12.75" hidden="1">
      <c r="A70" s="2"/>
    </row>
    <row r="71" spans="1:1" s="243" customFormat="1" ht="12.75" hidden="1">
      <c r="A71" s="2"/>
    </row>
    <row r="72" spans="1:1" s="243" customFormat="1" ht="12.75" hidden="1">
      <c r="A72" s="2"/>
    </row>
    <row r="73" spans="1:1" s="243" customFormat="1" ht="12.75" hidden="1">
      <c r="A73" s="2"/>
    </row>
    <row r="74" spans="1:1" s="243" customFormat="1" ht="12.75" hidden="1">
      <c r="A74" s="2"/>
    </row>
    <row r="75" spans="1:1" s="243" customFormat="1" ht="12.75" hidden="1">
      <c r="A75" s="2"/>
    </row>
    <row r="76" spans="1:1" s="243" customFormat="1" ht="12.75" hidden="1">
      <c r="A76" s="2"/>
    </row>
    <row r="77" spans="1:1" s="243" customFormat="1" ht="12.75" hidden="1">
      <c r="A77" s="2"/>
    </row>
    <row r="78" spans="1:1" s="243" customFormat="1" ht="12.75" hidden="1">
      <c r="A78" s="2"/>
    </row>
    <row r="79" spans="1:1" s="243" customFormat="1" ht="12.75" hidden="1">
      <c r="A79" s="2"/>
    </row>
    <row r="80" spans="1:1" s="243" customFormat="1" ht="12.75" hidden="1">
      <c r="A80" s="2"/>
    </row>
    <row r="81" spans="1:1" s="243" customFormat="1" ht="12.75" hidden="1">
      <c r="A81" s="2"/>
    </row>
    <row r="82" spans="1:1" s="243" customFormat="1" ht="12.75" hidden="1">
      <c r="A82" s="2"/>
    </row>
    <row r="83" spans="1:1" s="243" customFormat="1" ht="12.75" hidden="1">
      <c r="A83" s="2"/>
    </row>
    <row r="84" spans="1:1" s="243" customFormat="1" ht="12.75" hidden="1">
      <c r="A84" s="2"/>
    </row>
    <row r="85" spans="1:1" s="243" customFormat="1" ht="12.75" hidden="1">
      <c r="A85" s="2"/>
    </row>
    <row r="86" spans="1:1" s="243" customFormat="1" ht="12.75" hidden="1">
      <c r="A86" s="2"/>
    </row>
    <row r="87" spans="1:1" s="243" customFormat="1" ht="12.75" hidden="1">
      <c r="A87" s="2"/>
    </row>
    <row r="88" spans="1:1" s="243" customFormat="1" ht="12.75" hidden="1">
      <c r="A88" s="2"/>
    </row>
    <row r="89" spans="1:1" s="243" customFormat="1" ht="12.75" hidden="1">
      <c r="A89" s="2"/>
    </row>
    <row r="90" spans="1:1" s="243" customFormat="1" ht="12.75" hidden="1">
      <c r="A90" s="2"/>
    </row>
    <row r="91" spans="1:1" s="243" customFormat="1" ht="12.75" hidden="1">
      <c r="A91" s="2"/>
    </row>
    <row r="92" spans="1:1" s="243" customFormat="1" ht="12.75" hidden="1">
      <c r="A92" s="2"/>
    </row>
    <row r="93" spans="1:1" s="243" customFormat="1" ht="12.75" hidden="1">
      <c r="A93" s="2"/>
    </row>
    <row r="94" spans="1:1" s="243" customFormat="1" ht="12.75" hidden="1">
      <c r="A94" s="2"/>
    </row>
    <row r="95" spans="1:1" s="243" customFormat="1" ht="12.75" hidden="1">
      <c r="A95" s="2"/>
    </row>
    <row r="96" spans="1:1" s="243" customFormat="1" ht="12.75" hidden="1">
      <c r="A96" s="2"/>
    </row>
    <row r="97" spans="1:1" s="243" customFormat="1" ht="12.75" hidden="1">
      <c r="A97" s="2"/>
    </row>
    <row r="98" spans="1:1" s="243" customFormat="1" ht="12.75" hidden="1">
      <c r="A98" s="2"/>
    </row>
    <row r="99" spans="1:1" s="243" customFormat="1" ht="12.75" hidden="1">
      <c r="A99" s="2"/>
    </row>
    <row r="100" spans="1:1" s="243" customFormat="1" ht="12.75" hidden="1">
      <c r="A100" s="2"/>
    </row>
    <row r="101" spans="1:1" s="243" customFormat="1" ht="12.75" hidden="1">
      <c r="A101" s="2"/>
    </row>
    <row r="102" spans="1:1" s="243" customFormat="1" ht="12.75" hidden="1">
      <c r="A102" s="2"/>
    </row>
    <row r="103" spans="1:1" s="243" customFormat="1" ht="12.75" hidden="1">
      <c r="A103" s="2"/>
    </row>
    <row r="104" spans="1:1" s="243" customFormat="1" ht="12.75" hidden="1">
      <c r="A104" s="2"/>
    </row>
    <row r="105" spans="1:1" s="243" customFormat="1" ht="12.75" hidden="1">
      <c r="A105" s="2"/>
    </row>
    <row r="106" spans="1:1" s="243" customFormat="1" ht="12.75" hidden="1">
      <c r="A106" s="2"/>
    </row>
    <row r="107" spans="1:1" s="243" customFormat="1" ht="12.75" hidden="1">
      <c r="A107" s="2"/>
    </row>
    <row r="108" spans="1:1" s="243" customFormat="1" ht="12.75" hidden="1">
      <c r="A108" s="2"/>
    </row>
    <row r="109" spans="1:1" s="243" customFormat="1" ht="12.75" hidden="1">
      <c r="A109" s="2"/>
    </row>
    <row r="110" spans="1:1" s="243" customFormat="1" ht="12.75" hidden="1">
      <c r="A110" s="2"/>
    </row>
    <row r="111" spans="1:1" s="243" customFormat="1" ht="12.75" hidden="1">
      <c r="A111" s="2"/>
    </row>
    <row r="112" spans="1:1" s="243" customFormat="1" ht="12.75" hidden="1">
      <c r="A112" s="2"/>
    </row>
  </sheetData>
  <mergeCells count="7">
    <mergeCell ref="J3:K3"/>
    <mergeCell ref="B45:E45"/>
    <mergeCell ref="B3:C5"/>
    <mergeCell ref="B40:E40"/>
    <mergeCell ref="D3:E3"/>
    <mergeCell ref="H3:I3"/>
    <mergeCell ref="F3:G3"/>
  </mergeCells>
  <conditionalFormatting sqref="B1">
    <cfRule type="containsText" priority="1" operator="containsText" text="check">
      <formula>NOT(ISERROR(SEARCH("check",B1)))</formula>
    </cfRule>
  </conditionalFormatting>
  <hyperlinks>
    <hyperlink ref="B1" location="ToC!A1" display="Retour à la table des matières" xr:uid="{00000000-0004-0000-1B00-000000000000}"/>
  </hyperlinks>
  <pageMargins left="0.51181102362204722" right="0.51181102362204722" top="0.51181102362204722" bottom="0.51181102362204722" header="0.23622047244094491" footer="0.23622047244094491"/>
  <pageSetup scale="59" firstPageNumber="6" orientation="landscape" r:id="rId1"/>
  <headerFooter>
    <oddFooter>&amp;L&amp;G&amp;CInformations supplémentaires sur les 
fonds propres réglementaires&amp;RPage &amp;P de &amp;N]</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1414B-54FE-4A2E-BA5E-D754490AA88E}">
  <sheetPr codeName="Sheet25">
    <tabColor theme="5"/>
    <pageSetUpPr fitToPage="1"/>
  </sheetPr>
  <dimension ref="A1:S28"/>
  <sheetViews>
    <sheetView zoomScale="130" zoomScaleNormal="130" workbookViewId="0"/>
  </sheetViews>
  <sheetFormatPr defaultColWidth="0" defaultRowHeight="15" zeroHeight="1"/>
  <cols>
    <col min="1" max="1" width="1.42578125" style="1" customWidth="1"/>
    <col min="2" max="2" width="8.42578125" customWidth="1"/>
    <col min="3" max="3" width="58.42578125" customWidth="1"/>
    <col min="4" max="6" width="21.42578125" customWidth="1"/>
    <col min="7" max="7" width="23.42578125" customWidth="1"/>
    <col min="8" max="8" width="1.42578125" style="1" customWidth="1"/>
    <col min="9" max="16384" width="8.42578125" hidden="1"/>
  </cols>
  <sheetData>
    <row r="1" spans="1:19" ht="12.2" customHeight="1">
      <c r="B1" s="100" t="s">
        <v>5</v>
      </c>
      <c r="C1" s="1"/>
      <c r="D1" s="1"/>
      <c r="E1" s="1"/>
      <c r="F1" s="1"/>
      <c r="G1" s="1"/>
      <c r="I1" s="1"/>
      <c r="J1" s="1"/>
      <c r="K1" s="1"/>
      <c r="L1" s="1"/>
      <c r="M1" s="1"/>
      <c r="N1" s="1"/>
      <c r="O1" s="1"/>
      <c r="P1" s="1"/>
      <c r="Q1" s="1"/>
      <c r="R1" s="1"/>
      <c r="S1" s="1"/>
    </row>
    <row r="2" spans="1:19" s="295" customFormat="1" ht="20.100000000000001" customHeight="1">
      <c r="A2" s="31"/>
      <c r="B2" s="298" t="s">
        <v>1208</v>
      </c>
      <c r="C2" s="562"/>
      <c r="D2" s="562"/>
      <c r="E2" s="562"/>
      <c r="F2" s="562"/>
      <c r="G2" s="561"/>
      <c r="H2" s="31"/>
    </row>
    <row r="3" spans="1:19" ht="15" customHeight="1">
      <c r="B3" s="2086" t="s">
        <v>701</v>
      </c>
      <c r="C3" s="2087"/>
      <c r="D3" s="1757" t="s">
        <v>77</v>
      </c>
      <c r="E3" s="1758" t="s">
        <v>1332</v>
      </c>
      <c r="F3" s="1758" t="s">
        <v>1333</v>
      </c>
      <c r="G3" s="1759" t="s">
        <v>1334</v>
      </c>
    </row>
    <row r="4" spans="1:19" s="243" customFormat="1" ht="28.35" customHeight="1">
      <c r="A4" s="2"/>
      <c r="B4" s="2088"/>
      <c r="C4" s="2089"/>
      <c r="D4" s="646" t="str">
        <f>CurrQtr</f>
        <v>T3 2023 
Bâle III révisé</v>
      </c>
      <c r="E4" s="576" t="str">
        <f>LastQtr</f>
        <v>T2 2023 _x000D_
Bâle III révisé</v>
      </c>
      <c r="F4" s="576" t="str">
        <f>Last2Qtr</f>
        <v>T1 2023 _x000D_
Bâle III</v>
      </c>
      <c r="G4" s="507" t="str">
        <f>Last3Qtr</f>
        <v>T4 2022 _x000D_
Bâle III</v>
      </c>
      <c r="H4" s="2"/>
    </row>
    <row r="5" spans="1:19" s="243" customFormat="1" ht="14.85" customHeight="1">
      <c r="A5" s="2"/>
      <c r="B5" s="575"/>
      <c r="C5" s="574"/>
      <c r="D5" s="645"/>
      <c r="E5" s="318"/>
      <c r="F5" s="318"/>
      <c r="G5" s="572"/>
      <c r="H5" s="2"/>
    </row>
    <row r="6" spans="1:19" s="243" customFormat="1" ht="12.75">
      <c r="A6" s="2"/>
      <c r="B6" s="182">
        <v>1</v>
      </c>
      <c r="C6" s="571" t="s">
        <v>989</v>
      </c>
      <c r="D6" s="190">
        <v>198521</v>
      </c>
      <c r="E6" s="188">
        <v>232228</v>
      </c>
      <c r="F6" s="188">
        <v>228177</v>
      </c>
      <c r="G6" s="187">
        <v>222747</v>
      </c>
      <c r="H6" s="2"/>
    </row>
    <row r="7" spans="1:19" s="243" customFormat="1">
      <c r="A7" s="2"/>
      <c r="B7" s="182">
        <v>2</v>
      </c>
      <c r="C7" s="571" t="s">
        <v>774</v>
      </c>
      <c r="D7" s="190">
        <v>-3531</v>
      </c>
      <c r="E7" s="188">
        <v>-4510</v>
      </c>
      <c r="F7" s="188">
        <v>3827</v>
      </c>
      <c r="G7" s="187">
        <v>6495</v>
      </c>
      <c r="H7" s="2"/>
    </row>
    <row r="8" spans="1:19" s="243" customFormat="1">
      <c r="A8" s="2"/>
      <c r="B8" s="182">
        <v>3</v>
      </c>
      <c r="C8" s="571" t="s">
        <v>775</v>
      </c>
      <c r="D8" s="190">
        <v>1828</v>
      </c>
      <c r="E8" s="188">
        <v>440</v>
      </c>
      <c r="F8" s="188">
        <v>764</v>
      </c>
      <c r="G8" s="187">
        <v>-5920</v>
      </c>
      <c r="H8" s="2"/>
    </row>
    <row r="9" spans="1:19" s="243" customFormat="1">
      <c r="A9" s="2"/>
      <c r="B9" s="182">
        <v>4</v>
      </c>
      <c r="C9" s="571" t="s">
        <v>773</v>
      </c>
      <c r="D9" s="190">
        <v>0</v>
      </c>
      <c r="E9" s="188">
        <v>0</v>
      </c>
      <c r="F9" s="188">
        <v>0</v>
      </c>
      <c r="G9" s="187">
        <v>-813</v>
      </c>
      <c r="H9" s="2"/>
    </row>
    <row r="10" spans="1:19" s="243" customFormat="1">
      <c r="A10" s="2"/>
      <c r="B10" s="182">
        <v>5</v>
      </c>
      <c r="C10" s="571" t="s">
        <v>772</v>
      </c>
      <c r="D10" s="190">
        <v>0</v>
      </c>
      <c r="E10" s="188">
        <v>-31478</v>
      </c>
      <c r="F10" s="188">
        <v>0</v>
      </c>
      <c r="G10" s="187">
        <v>0</v>
      </c>
      <c r="H10" s="2"/>
    </row>
    <row r="11" spans="1:19" s="243" customFormat="1">
      <c r="A11" s="2"/>
      <c r="B11" s="555">
        <v>6</v>
      </c>
      <c r="C11" s="644" t="s">
        <v>771</v>
      </c>
      <c r="D11" s="643">
        <v>0</v>
      </c>
      <c r="E11" s="470">
        <v>0</v>
      </c>
      <c r="F11" s="470">
        <v>0</v>
      </c>
      <c r="G11" s="488">
        <v>-225</v>
      </c>
      <c r="H11" s="2"/>
    </row>
    <row r="12" spans="1:19" s="243" customFormat="1">
      <c r="A12" s="2"/>
      <c r="B12" s="182">
        <v>7</v>
      </c>
      <c r="C12" s="571" t="s">
        <v>770</v>
      </c>
      <c r="D12" s="190">
        <v>-2071</v>
      </c>
      <c r="E12" s="188">
        <v>1841</v>
      </c>
      <c r="F12" s="188">
        <v>-540</v>
      </c>
      <c r="G12" s="187">
        <v>6158</v>
      </c>
      <c r="H12" s="2"/>
    </row>
    <row r="13" spans="1:19" s="243" customFormat="1" ht="14.1" customHeight="1">
      <c r="A13" s="2"/>
      <c r="B13" s="555">
        <v>8</v>
      </c>
      <c r="C13" s="644" t="s">
        <v>769</v>
      </c>
      <c r="D13" s="643">
        <v>0</v>
      </c>
      <c r="E13" s="470">
        <v>0</v>
      </c>
      <c r="F13" s="470">
        <v>0</v>
      </c>
      <c r="G13" s="488">
        <v>-265</v>
      </c>
      <c r="H13" s="2"/>
    </row>
    <row r="14" spans="1:19" s="243" customFormat="1" ht="12.75">
      <c r="A14" s="2"/>
      <c r="B14" s="568">
        <v>9</v>
      </c>
      <c r="C14" s="642" t="s">
        <v>990</v>
      </c>
      <c r="D14" s="641">
        <v>194747</v>
      </c>
      <c r="E14" s="467">
        <v>198521</v>
      </c>
      <c r="F14" s="467">
        <v>232228</v>
      </c>
      <c r="G14" s="484">
        <v>228177</v>
      </c>
      <c r="H14" s="2"/>
    </row>
    <row r="15" spans="1:19" s="243" customFormat="1" ht="13.7" customHeight="1">
      <c r="A15" s="2"/>
      <c r="B15" s="2186" t="s">
        <v>1376</v>
      </c>
      <c r="C15" s="2186"/>
      <c r="D15" s="2186"/>
      <c r="E15" s="2186"/>
      <c r="F15" s="2186"/>
      <c r="G15" s="2186"/>
      <c r="H15" s="2"/>
    </row>
    <row r="16" spans="1:19" s="243" customFormat="1" ht="24.75" customHeight="1">
      <c r="A16" s="2"/>
      <c r="B16" s="2187" t="s">
        <v>991</v>
      </c>
      <c r="C16" s="2187"/>
      <c r="D16" s="2187"/>
      <c r="E16" s="2187"/>
      <c r="F16" s="2187"/>
      <c r="G16" s="2187"/>
      <c r="H16" s="2"/>
    </row>
    <row r="17" spans="1:8" s="243" customFormat="1" ht="12.75">
      <c r="A17" s="2"/>
      <c r="B17" s="799" t="s">
        <v>992</v>
      </c>
      <c r="C17" s="268"/>
      <c r="D17" s="268"/>
      <c r="E17" s="268"/>
      <c r="F17" s="268"/>
      <c r="G17" s="268"/>
      <c r="H17" s="2"/>
    </row>
    <row r="18" spans="1:8" s="243" customFormat="1" ht="26.45" customHeight="1">
      <c r="A18" s="2"/>
      <c r="B18" s="2176" t="s">
        <v>993</v>
      </c>
      <c r="C18" s="2176"/>
      <c r="D18" s="2176"/>
      <c r="E18" s="2176"/>
      <c r="F18" s="2176"/>
      <c r="G18" s="2176"/>
      <c r="H18" s="2"/>
    </row>
    <row r="19" spans="1:8" s="243" customFormat="1" ht="12.75">
      <c r="A19" s="2"/>
      <c r="B19" s="799" t="s">
        <v>994</v>
      </c>
      <c r="C19" s="268"/>
      <c r="D19" s="268"/>
      <c r="E19" s="268"/>
      <c r="F19" s="268"/>
      <c r="G19" s="268"/>
      <c r="H19" s="2"/>
    </row>
    <row r="20" spans="1:8" s="243" customFormat="1" ht="12.75">
      <c r="A20" s="2"/>
      <c r="B20" s="799" t="s">
        <v>776</v>
      </c>
      <c r="C20" s="268"/>
      <c r="D20" s="268"/>
      <c r="E20" s="268"/>
      <c r="F20" s="268"/>
      <c r="G20" s="268"/>
      <c r="H20" s="2"/>
    </row>
    <row r="21" spans="1:8" s="243" customFormat="1" ht="14.1" customHeight="1">
      <c r="A21" s="2"/>
      <c r="B21" s="2176" t="s">
        <v>777</v>
      </c>
      <c r="C21" s="2176"/>
      <c r="D21" s="2176"/>
      <c r="E21" s="2176"/>
      <c r="F21" s="2176"/>
      <c r="G21" s="2176"/>
      <c r="H21" s="2"/>
    </row>
    <row r="22" spans="1:8" s="243" customFormat="1" ht="7.35" customHeight="1">
      <c r="A22" s="2"/>
      <c r="B22" s="2" t="s">
        <v>81</v>
      </c>
      <c r="C22" s="2"/>
      <c r="D22" s="2"/>
      <c r="E22" s="2"/>
      <c r="F22" s="2"/>
      <c r="G22" s="2"/>
      <c r="H22" s="2"/>
    </row>
    <row r="28" spans="1:8" hidden="1">
      <c r="B28" s="1137"/>
    </row>
  </sheetData>
  <mergeCells count="5">
    <mergeCell ref="B21:G21"/>
    <mergeCell ref="B15:G15"/>
    <mergeCell ref="B18:G18"/>
    <mergeCell ref="B16:G16"/>
    <mergeCell ref="B3:C4"/>
  </mergeCells>
  <conditionalFormatting sqref="B18:G21 B17">
    <cfRule type="containsText" dxfId="297" priority="3" operator="containsText" text="TRUE">
      <formula>NOT(ISERROR(SEARCH("TRUE",B17)))</formula>
    </cfRule>
  </conditionalFormatting>
  <conditionalFormatting sqref="B16">
    <cfRule type="containsText" dxfId="296" priority="2" operator="containsText" text="TRUE">
      <formula>NOT(ISERROR(SEARCH("TRUE",B16)))</formula>
    </cfRule>
  </conditionalFormatting>
  <conditionalFormatting sqref="B15">
    <cfRule type="containsText" dxfId="295" priority="1" operator="containsText" text="TRUE">
      <formula>NOT(ISERROR(SEARCH("TRUE",B15)))</formula>
    </cfRule>
  </conditionalFormatting>
  <hyperlinks>
    <hyperlink ref="B1" location="ToC!A1" display="Retour à la table des matières" xr:uid="{00000000-0004-0000-1C00-000000000000}"/>
  </hyperlinks>
  <pageMargins left="0.51181102362204722" right="0.51181102362204722" top="0.51181102362204722" bottom="0.51181102362204722" header="0.23622047244094491" footer="0.23622047244094491"/>
  <pageSetup scale="82" firstPageNumber="6" orientation="landscape" r:id="rId1"/>
  <headerFooter>
    <oddFooter>&amp;L&amp;G&amp;CInformations supplémentaires sur les 
fonds propres réglementaires&amp;RPage &amp;P de &amp;N]</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2B49C-6E4B-42C4-8D74-C86CC5046BA7}">
  <sheetPr codeName="Sheet26">
    <tabColor theme="5"/>
    <pageSetUpPr fitToPage="1"/>
  </sheetPr>
  <dimension ref="A1:S140"/>
  <sheetViews>
    <sheetView zoomScale="85" zoomScaleNormal="85" workbookViewId="0"/>
  </sheetViews>
  <sheetFormatPr defaultColWidth="0" defaultRowHeight="15" zeroHeight="1"/>
  <cols>
    <col min="1" max="1" width="1.42578125" style="1" customWidth="1"/>
    <col min="2" max="2" width="18.42578125" style="1" customWidth="1"/>
    <col min="3" max="3" width="25.42578125" style="1" customWidth="1"/>
    <col min="4" max="5" width="21.42578125" style="1" customWidth="1"/>
    <col min="6" max="6" width="12.85546875" style="1" customWidth="1"/>
    <col min="7" max="12" width="8.42578125" style="1" customWidth="1"/>
    <col min="13" max="13" width="18.85546875" style="1" customWidth="1"/>
    <col min="14" max="14" width="1.42578125" style="1" customWidth="1"/>
    <col min="15" max="16384" width="8.42578125" hidden="1"/>
  </cols>
  <sheetData>
    <row r="1" spans="1:19" ht="12.2" customHeight="1">
      <c r="B1" s="100" t="s">
        <v>5</v>
      </c>
      <c r="O1" s="1"/>
      <c r="P1" s="1"/>
      <c r="Q1" s="1"/>
      <c r="R1" s="1"/>
      <c r="S1" s="1"/>
    </row>
    <row r="2" spans="1:19" s="295" customFormat="1" ht="20.100000000000001" customHeight="1">
      <c r="A2" s="31"/>
      <c r="B2" s="847" t="s">
        <v>1209</v>
      </c>
      <c r="C2" s="297"/>
      <c r="D2" s="297"/>
      <c r="E2" s="297"/>
      <c r="F2" s="297"/>
      <c r="G2" s="297"/>
      <c r="H2" s="297"/>
      <c r="I2" s="297"/>
      <c r="J2" s="297"/>
      <c r="K2" s="297"/>
      <c r="L2" s="297"/>
      <c r="M2" s="296"/>
      <c r="N2" s="31"/>
    </row>
    <row r="3" spans="1:19" ht="27" customHeight="1">
      <c r="B3" s="2188" t="s">
        <v>1409</v>
      </c>
      <c r="C3" s="2189"/>
      <c r="D3" s="2189"/>
      <c r="E3" s="2189"/>
      <c r="F3" s="2189"/>
      <c r="G3" s="2190" t="str">
        <f>CurrQtr</f>
        <v>T3 2023 
Bâle III révisé</v>
      </c>
      <c r="H3" s="2190"/>
      <c r="I3" s="2190"/>
      <c r="J3" s="2190"/>
      <c r="K3" s="2190"/>
      <c r="L3" s="2190"/>
      <c r="M3" s="2191"/>
    </row>
    <row r="4" spans="1:19" s="243" customFormat="1" ht="12.75">
      <c r="A4" s="2"/>
      <c r="B4" s="2201" t="s">
        <v>995</v>
      </c>
      <c r="C4" s="2202"/>
      <c r="D4" s="2202"/>
      <c r="E4" s="2202"/>
      <c r="F4" s="2202"/>
      <c r="G4" s="2202"/>
      <c r="H4" s="2202"/>
      <c r="I4" s="2202"/>
      <c r="J4" s="2202"/>
      <c r="K4" s="2202"/>
      <c r="L4" s="2202"/>
      <c r="M4" s="2203"/>
      <c r="N4" s="2"/>
    </row>
    <row r="5" spans="1:19" s="243" customFormat="1" ht="12.75">
      <c r="A5" s="2"/>
      <c r="B5" s="2036" t="s">
        <v>404</v>
      </c>
      <c r="C5" s="2205" t="s">
        <v>1211</v>
      </c>
      <c r="D5" s="2192" t="s">
        <v>415</v>
      </c>
      <c r="E5" s="2192" t="s">
        <v>416</v>
      </c>
      <c r="F5" s="2192" t="s">
        <v>1210</v>
      </c>
      <c r="G5" s="2207" t="s">
        <v>417</v>
      </c>
      <c r="H5" s="2207"/>
      <c r="I5" s="2207"/>
      <c r="J5" s="2207"/>
      <c r="K5" s="2207"/>
      <c r="L5" s="2192" t="s">
        <v>418</v>
      </c>
      <c r="M5" s="2194" t="s">
        <v>380</v>
      </c>
      <c r="N5" s="2"/>
    </row>
    <row r="6" spans="1:19" s="243" customFormat="1" ht="12.75">
      <c r="A6" s="2"/>
      <c r="B6" s="2037"/>
      <c r="C6" s="2206"/>
      <c r="D6" s="2193"/>
      <c r="E6" s="2193"/>
      <c r="F6" s="2193"/>
      <c r="G6" s="844" t="s">
        <v>381</v>
      </c>
      <c r="H6" s="844" t="s">
        <v>382</v>
      </c>
      <c r="I6" s="844" t="s">
        <v>396</v>
      </c>
      <c r="J6" s="844" t="s">
        <v>397</v>
      </c>
      <c r="K6" s="844" t="s">
        <v>58</v>
      </c>
      <c r="L6" s="2193"/>
      <c r="M6" s="2195"/>
      <c r="N6" s="2"/>
    </row>
    <row r="7" spans="1:19" s="243" customFormat="1" ht="12.75">
      <c r="A7" s="2"/>
      <c r="B7" s="842" t="s">
        <v>399</v>
      </c>
      <c r="C7" s="1144" t="s">
        <v>1212</v>
      </c>
      <c r="D7" s="840">
        <v>0</v>
      </c>
      <c r="E7" s="840">
        <v>0</v>
      </c>
      <c r="F7" s="841">
        <v>0.5</v>
      </c>
      <c r="G7" s="840">
        <v>0</v>
      </c>
      <c r="H7" s="840">
        <v>0</v>
      </c>
      <c r="I7" s="840">
        <v>0</v>
      </c>
      <c r="J7" s="840">
        <v>0</v>
      </c>
      <c r="K7" s="840">
        <v>0</v>
      </c>
      <c r="L7" s="840">
        <v>0</v>
      </c>
      <c r="M7" s="839">
        <v>0</v>
      </c>
      <c r="N7" s="2"/>
    </row>
    <row r="8" spans="1:19" s="243" customFormat="1" ht="12.75">
      <c r="A8" s="2"/>
      <c r="B8" s="842"/>
      <c r="C8" s="1144" t="s">
        <v>1213</v>
      </c>
      <c r="D8" s="840">
        <v>0</v>
      </c>
      <c r="E8" s="840">
        <v>0</v>
      </c>
      <c r="F8" s="841">
        <v>0.7</v>
      </c>
      <c r="G8" s="840">
        <v>0</v>
      </c>
      <c r="H8" s="840">
        <v>0</v>
      </c>
      <c r="I8" s="840">
        <v>0</v>
      </c>
      <c r="J8" s="840">
        <v>0</v>
      </c>
      <c r="K8" s="840">
        <v>0</v>
      </c>
      <c r="L8" s="840">
        <v>0</v>
      </c>
      <c r="M8" s="839">
        <v>0</v>
      </c>
      <c r="N8" s="2"/>
    </row>
    <row r="9" spans="1:19" s="243" customFormat="1" ht="12.75">
      <c r="A9" s="2"/>
      <c r="B9" s="842" t="s">
        <v>391</v>
      </c>
      <c r="C9" s="1144" t="s">
        <v>1212</v>
      </c>
      <c r="D9" s="840">
        <v>0</v>
      </c>
      <c r="E9" s="840">
        <v>0</v>
      </c>
      <c r="F9" s="841">
        <v>0.7</v>
      </c>
      <c r="G9" s="840">
        <v>0</v>
      </c>
      <c r="H9" s="840">
        <v>0</v>
      </c>
      <c r="I9" s="840">
        <v>0</v>
      </c>
      <c r="J9" s="840">
        <v>0</v>
      </c>
      <c r="K9" s="840">
        <v>0</v>
      </c>
      <c r="L9" s="840">
        <v>0</v>
      </c>
      <c r="M9" s="839">
        <v>0</v>
      </c>
      <c r="N9" s="2"/>
    </row>
    <row r="10" spans="1:19" s="243" customFormat="1" ht="12.75">
      <c r="A10" s="2"/>
      <c r="B10" s="842"/>
      <c r="C10" s="1144" t="s">
        <v>1213</v>
      </c>
      <c r="D10" s="840">
        <v>0</v>
      </c>
      <c r="E10" s="840">
        <v>0</v>
      </c>
      <c r="F10" s="841">
        <v>0.9</v>
      </c>
      <c r="G10" s="840">
        <v>0</v>
      </c>
      <c r="H10" s="840">
        <v>0</v>
      </c>
      <c r="I10" s="840">
        <v>0</v>
      </c>
      <c r="J10" s="840">
        <v>0</v>
      </c>
      <c r="K10" s="840">
        <v>0</v>
      </c>
      <c r="L10" s="840">
        <v>0</v>
      </c>
      <c r="M10" s="839">
        <v>0</v>
      </c>
      <c r="N10" s="2"/>
    </row>
    <row r="11" spans="1:19" s="243" customFormat="1" ht="12.75">
      <c r="A11" s="2"/>
      <c r="B11" s="842" t="s">
        <v>392</v>
      </c>
      <c r="C11" s="584"/>
      <c r="D11" s="840">
        <v>0</v>
      </c>
      <c r="E11" s="840">
        <v>0</v>
      </c>
      <c r="F11" s="841">
        <v>1.1499999999999999</v>
      </c>
      <c r="G11" s="840">
        <v>0</v>
      </c>
      <c r="H11" s="840">
        <v>0</v>
      </c>
      <c r="I11" s="840">
        <v>0</v>
      </c>
      <c r="J11" s="840">
        <v>0</v>
      </c>
      <c r="K11" s="840">
        <v>0</v>
      </c>
      <c r="L11" s="840">
        <v>0</v>
      </c>
      <c r="M11" s="839">
        <v>0</v>
      </c>
      <c r="N11" s="2"/>
    </row>
    <row r="12" spans="1:19" s="243" customFormat="1" ht="12.75">
      <c r="A12" s="2"/>
      <c r="B12" s="842" t="s">
        <v>366</v>
      </c>
      <c r="C12" s="584"/>
      <c r="D12" s="840">
        <v>0</v>
      </c>
      <c r="E12" s="840">
        <v>0</v>
      </c>
      <c r="F12" s="841">
        <v>2.5</v>
      </c>
      <c r="G12" s="840">
        <v>0</v>
      </c>
      <c r="H12" s="840">
        <v>0</v>
      </c>
      <c r="I12" s="840">
        <v>0</v>
      </c>
      <c r="J12" s="840">
        <v>0</v>
      </c>
      <c r="K12" s="840">
        <v>0</v>
      </c>
      <c r="L12" s="840">
        <v>0</v>
      </c>
      <c r="M12" s="839">
        <v>0</v>
      </c>
      <c r="N12" s="2"/>
    </row>
    <row r="13" spans="1:19" s="243" customFormat="1" ht="12.75">
      <c r="A13" s="2"/>
      <c r="B13" s="842" t="s">
        <v>374</v>
      </c>
      <c r="C13" s="584"/>
      <c r="D13" s="840">
        <v>0</v>
      </c>
      <c r="E13" s="840">
        <v>0</v>
      </c>
      <c r="F13" s="841" t="s">
        <v>423</v>
      </c>
      <c r="G13" s="840">
        <v>0</v>
      </c>
      <c r="H13" s="840">
        <v>0</v>
      </c>
      <c r="I13" s="840">
        <v>0</v>
      </c>
      <c r="J13" s="840">
        <v>0</v>
      </c>
      <c r="K13" s="840">
        <v>0</v>
      </c>
      <c r="L13" s="840">
        <v>0</v>
      </c>
      <c r="M13" s="839">
        <v>0</v>
      </c>
      <c r="N13" s="2"/>
    </row>
    <row r="14" spans="1:19" s="243" customFormat="1" ht="12.75">
      <c r="A14" s="2"/>
      <c r="B14" s="842" t="s">
        <v>58</v>
      </c>
      <c r="C14" s="584"/>
      <c r="D14" s="840">
        <v>0</v>
      </c>
      <c r="E14" s="840">
        <v>0</v>
      </c>
      <c r="F14" s="843"/>
      <c r="G14" s="840">
        <v>0</v>
      </c>
      <c r="H14" s="840">
        <v>0</v>
      </c>
      <c r="I14" s="840">
        <v>0</v>
      </c>
      <c r="J14" s="840">
        <v>0</v>
      </c>
      <c r="K14" s="840">
        <v>0</v>
      </c>
      <c r="L14" s="840">
        <v>0</v>
      </c>
      <c r="M14" s="839">
        <v>0</v>
      </c>
      <c r="N14" s="2"/>
    </row>
    <row r="15" spans="1:19" s="243" customFormat="1" ht="12.75">
      <c r="A15" s="2"/>
      <c r="B15" s="2196" t="s">
        <v>359</v>
      </c>
      <c r="C15" s="2197"/>
      <c r="D15" s="2197"/>
      <c r="E15" s="2197"/>
      <c r="F15" s="2197"/>
      <c r="G15" s="2197"/>
      <c r="H15" s="2197"/>
      <c r="I15" s="2197"/>
      <c r="J15" s="2197"/>
      <c r="K15" s="2197"/>
      <c r="L15" s="2197"/>
      <c r="M15" s="2198"/>
      <c r="N15" s="2"/>
    </row>
    <row r="16" spans="1:19" s="243" customFormat="1" ht="12.75">
      <c r="A16" s="2"/>
      <c r="B16" s="2036" t="s">
        <v>404</v>
      </c>
      <c r="C16" s="2199" t="s">
        <v>1211</v>
      </c>
      <c r="D16" s="2192" t="s">
        <v>415</v>
      </c>
      <c r="E16" s="2192" t="s">
        <v>416</v>
      </c>
      <c r="F16" s="2192" t="s">
        <v>1210</v>
      </c>
      <c r="G16" s="2192" t="s">
        <v>417</v>
      </c>
      <c r="H16" s="2192"/>
      <c r="I16" s="2192"/>
      <c r="J16" s="2192"/>
      <c r="K16" s="2192"/>
      <c r="L16" s="2192" t="s">
        <v>418</v>
      </c>
      <c r="M16" s="2194" t="s">
        <v>380</v>
      </c>
      <c r="N16" s="2"/>
    </row>
    <row r="17" spans="1:14" s="243" customFormat="1" ht="12.75">
      <c r="A17" s="2"/>
      <c r="B17" s="2037"/>
      <c r="C17" s="2200"/>
      <c r="D17" s="2193"/>
      <c r="E17" s="2193"/>
      <c r="F17" s="2193"/>
      <c r="G17" s="2193"/>
      <c r="H17" s="2193"/>
      <c r="I17" s="2193"/>
      <c r="J17" s="2193"/>
      <c r="K17" s="2193"/>
      <c r="L17" s="2193"/>
      <c r="M17" s="2195"/>
      <c r="N17" s="2"/>
    </row>
    <row r="18" spans="1:14" s="243" customFormat="1" ht="15" customHeight="1">
      <c r="A18" s="2"/>
      <c r="B18" s="842" t="s">
        <v>399</v>
      </c>
      <c r="C18" s="1144" t="s">
        <v>1212</v>
      </c>
      <c r="D18" s="840">
        <v>0</v>
      </c>
      <c r="E18" s="840">
        <v>0</v>
      </c>
      <c r="F18" s="841">
        <v>0.7</v>
      </c>
      <c r="G18" s="2204">
        <v>0</v>
      </c>
      <c r="H18" s="2204"/>
      <c r="I18" s="2204"/>
      <c r="J18" s="2204"/>
      <c r="K18" s="2204"/>
      <c r="L18" s="840">
        <v>0</v>
      </c>
      <c r="M18" s="839">
        <v>0</v>
      </c>
      <c r="N18" s="2"/>
    </row>
    <row r="19" spans="1:14" s="243" customFormat="1" ht="15" customHeight="1">
      <c r="A19" s="2"/>
      <c r="B19" s="842"/>
      <c r="C19" s="1144" t="s">
        <v>1213</v>
      </c>
      <c r="D19" s="840">
        <v>0</v>
      </c>
      <c r="E19" s="840">
        <v>0</v>
      </c>
      <c r="F19" s="841">
        <v>0.95</v>
      </c>
      <c r="G19" s="2204">
        <v>0</v>
      </c>
      <c r="H19" s="2204"/>
      <c r="I19" s="2204"/>
      <c r="J19" s="2204"/>
      <c r="K19" s="2204"/>
      <c r="L19" s="840">
        <v>0</v>
      </c>
      <c r="M19" s="839">
        <v>0</v>
      </c>
      <c r="N19" s="2"/>
    </row>
    <row r="20" spans="1:14" s="243" customFormat="1" ht="15" customHeight="1">
      <c r="A20" s="2"/>
      <c r="B20" s="842" t="s">
        <v>391</v>
      </c>
      <c r="C20" s="1144" t="s">
        <v>1212</v>
      </c>
      <c r="D20" s="840">
        <v>0</v>
      </c>
      <c r="E20" s="840">
        <v>0</v>
      </c>
      <c r="F20" s="841">
        <v>0.95</v>
      </c>
      <c r="G20" s="2204">
        <v>0</v>
      </c>
      <c r="H20" s="2204"/>
      <c r="I20" s="2204"/>
      <c r="J20" s="2204"/>
      <c r="K20" s="2204"/>
      <c r="L20" s="840">
        <v>0</v>
      </c>
      <c r="M20" s="839">
        <v>0</v>
      </c>
      <c r="N20" s="2"/>
    </row>
    <row r="21" spans="1:14" s="243" customFormat="1" ht="15" customHeight="1">
      <c r="A21" s="2"/>
      <c r="B21" s="842"/>
      <c r="C21" s="1144" t="s">
        <v>1213</v>
      </c>
      <c r="D21" s="840">
        <v>0</v>
      </c>
      <c r="E21" s="840">
        <v>0</v>
      </c>
      <c r="F21" s="841">
        <v>1.2</v>
      </c>
      <c r="G21" s="2204">
        <v>0</v>
      </c>
      <c r="H21" s="2204"/>
      <c r="I21" s="2204"/>
      <c r="J21" s="2204"/>
      <c r="K21" s="2204"/>
      <c r="L21" s="840">
        <v>0</v>
      </c>
      <c r="M21" s="839">
        <v>0</v>
      </c>
      <c r="N21" s="2"/>
    </row>
    <row r="22" spans="1:14" s="243" customFormat="1" ht="15" customHeight="1">
      <c r="A22" s="2"/>
      <c r="B22" s="842" t="s">
        <v>392</v>
      </c>
      <c r="C22" s="584"/>
      <c r="D22" s="840">
        <v>0</v>
      </c>
      <c r="E22" s="840">
        <v>0</v>
      </c>
      <c r="F22" s="841">
        <v>1.4</v>
      </c>
      <c r="G22" s="2204">
        <v>0</v>
      </c>
      <c r="H22" s="2204"/>
      <c r="I22" s="2204"/>
      <c r="J22" s="2204"/>
      <c r="K22" s="2204"/>
      <c r="L22" s="840">
        <v>0</v>
      </c>
      <c r="M22" s="839">
        <v>0</v>
      </c>
      <c r="N22" s="2"/>
    </row>
    <row r="23" spans="1:14" s="243" customFormat="1" ht="15" customHeight="1">
      <c r="A23" s="2"/>
      <c r="B23" s="842" t="s">
        <v>366</v>
      </c>
      <c r="C23" s="584"/>
      <c r="D23" s="840">
        <v>0</v>
      </c>
      <c r="E23" s="840">
        <v>0</v>
      </c>
      <c r="F23" s="841">
        <v>2.5</v>
      </c>
      <c r="G23" s="2204">
        <v>0</v>
      </c>
      <c r="H23" s="2204"/>
      <c r="I23" s="2204"/>
      <c r="J23" s="2204"/>
      <c r="K23" s="2204"/>
      <c r="L23" s="840">
        <v>0</v>
      </c>
      <c r="M23" s="839">
        <v>0</v>
      </c>
      <c r="N23" s="2"/>
    </row>
    <row r="24" spans="1:14" s="243" customFormat="1" ht="15.75" customHeight="1">
      <c r="A24" s="2"/>
      <c r="B24" s="842" t="s">
        <v>374</v>
      </c>
      <c r="C24" s="584"/>
      <c r="D24" s="840">
        <v>0</v>
      </c>
      <c r="E24" s="840">
        <v>0</v>
      </c>
      <c r="F24" s="841" t="s">
        <v>423</v>
      </c>
      <c r="G24" s="2204">
        <v>0</v>
      </c>
      <c r="H24" s="2204"/>
      <c r="I24" s="2204"/>
      <c r="J24" s="2204"/>
      <c r="K24" s="2204"/>
      <c r="L24" s="840">
        <v>0</v>
      </c>
      <c r="M24" s="839">
        <v>0</v>
      </c>
      <c r="N24" s="2"/>
    </row>
    <row r="25" spans="1:14" s="243" customFormat="1" ht="12.75">
      <c r="A25" s="2"/>
      <c r="B25" s="842" t="s">
        <v>58</v>
      </c>
      <c r="C25" s="584"/>
      <c r="D25" s="840">
        <v>0</v>
      </c>
      <c r="E25" s="840">
        <v>0</v>
      </c>
      <c r="F25" s="843"/>
      <c r="G25" s="2204">
        <v>0</v>
      </c>
      <c r="H25" s="2204"/>
      <c r="I25" s="2204"/>
      <c r="J25" s="2204"/>
      <c r="K25" s="2204"/>
      <c r="L25" s="840">
        <v>0</v>
      </c>
      <c r="M25" s="839">
        <v>0</v>
      </c>
      <c r="N25" s="2"/>
    </row>
    <row r="26" spans="1:14" s="243" customFormat="1" ht="12.75">
      <c r="A26" s="2"/>
      <c r="B26" s="2196" t="s">
        <v>996</v>
      </c>
      <c r="C26" s="2197"/>
      <c r="D26" s="2197"/>
      <c r="E26" s="2197"/>
      <c r="F26" s="2197"/>
      <c r="G26" s="2197"/>
      <c r="H26" s="2197"/>
      <c r="I26" s="2197"/>
      <c r="J26" s="2197"/>
      <c r="K26" s="2197"/>
      <c r="L26" s="2197"/>
      <c r="M26" s="2198"/>
      <c r="N26" s="2"/>
    </row>
    <row r="27" spans="1:14" s="243" customFormat="1" ht="15" customHeight="1">
      <c r="A27" s="2"/>
      <c r="B27" s="2208" t="s">
        <v>360</v>
      </c>
      <c r="C27" s="2192"/>
      <c r="D27" s="2192" t="s">
        <v>415</v>
      </c>
      <c r="E27" s="2192" t="s">
        <v>416</v>
      </c>
      <c r="F27" s="2192" t="s">
        <v>1210</v>
      </c>
      <c r="G27" s="2192" t="s">
        <v>417</v>
      </c>
      <c r="H27" s="2192"/>
      <c r="I27" s="2192"/>
      <c r="J27" s="2192"/>
      <c r="K27" s="2192"/>
      <c r="L27" s="2192" t="s">
        <v>418</v>
      </c>
      <c r="M27" s="2194" t="s">
        <v>380</v>
      </c>
      <c r="N27" s="2"/>
    </row>
    <row r="28" spans="1:14" s="243" customFormat="1" ht="15" customHeight="1">
      <c r="A28" s="2"/>
      <c r="B28" s="2209"/>
      <c r="C28" s="2193"/>
      <c r="D28" s="2193"/>
      <c r="E28" s="2193"/>
      <c r="F28" s="2193"/>
      <c r="G28" s="2193"/>
      <c r="H28" s="2193"/>
      <c r="I28" s="2193"/>
      <c r="J28" s="2193"/>
      <c r="K28" s="2193"/>
      <c r="L28" s="2193"/>
      <c r="M28" s="2195"/>
      <c r="N28" s="2"/>
    </row>
    <row r="29" spans="1:14" s="243" customFormat="1" ht="27.75" customHeight="1">
      <c r="A29" s="2"/>
      <c r="B29" s="842" t="s">
        <v>361</v>
      </c>
      <c r="C29" s="584"/>
      <c r="D29" s="840">
        <v>0</v>
      </c>
      <c r="E29" s="840">
        <v>0</v>
      </c>
      <c r="F29" s="841">
        <v>1.9</v>
      </c>
      <c r="G29" s="2204">
        <v>0</v>
      </c>
      <c r="H29" s="2204"/>
      <c r="I29" s="2204"/>
      <c r="J29" s="2204"/>
      <c r="K29" s="2204"/>
      <c r="L29" s="840">
        <v>0</v>
      </c>
      <c r="M29" s="839"/>
      <c r="N29" s="2"/>
    </row>
    <row r="30" spans="1:14" s="243" customFormat="1" ht="14.85" customHeight="1">
      <c r="A30" s="2"/>
      <c r="B30" s="842" t="s">
        <v>43</v>
      </c>
      <c r="C30" s="584"/>
      <c r="D30" s="840">
        <v>0</v>
      </c>
      <c r="E30" s="840">
        <v>0</v>
      </c>
      <c r="F30" s="841">
        <v>2.9</v>
      </c>
      <c r="G30" s="2204">
        <v>0</v>
      </c>
      <c r="H30" s="2204"/>
      <c r="I30" s="2204"/>
      <c r="J30" s="2204"/>
      <c r="K30" s="2204"/>
      <c r="L30" s="840">
        <v>0</v>
      </c>
      <c r="M30" s="839"/>
      <c r="N30" s="2"/>
    </row>
    <row r="31" spans="1:14" s="243" customFormat="1" ht="15" customHeight="1">
      <c r="A31" s="2"/>
      <c r="B31" s="842" t="s">
        <v>44</v>
      </c>
      <c r="C31" s="584"/>
      <c r="D31" s="840">
        <v>0</v>
      </c>
      <c r="E31" s="840">
        <v>0</v>
      </c>
      <c r="F31" s="841">
        <v>3.7</v>
      </c>
      <c r="G31" s="2204">
        <v>0</v>
      </c>
      <c r="H31" s="2204"/>
      <c r="I31" s="2204"/>
      <c r="J31" s="2204"/>
      <c r="K31" s="2204"/>
      <c r="L31" s="840">
        <v>0</v>
      </c>
      <c r="M31" s="839"/>
      <c r="N31" s="2"/>
    </row>
    <row r="32" spans="1:14" s="243" customFormat="1" ht="15.75" customHeight="1">
      <c r="A32" s="2"/>
      <c r="B32" s="842" t="s">
        <v>58</v>
      </c>
      <c r="C32" s="584"/>
      <c r="D32" s="840"/>
      <c r="E32" s="840">
        <v>0</v>
      </c>
      <c r="F32" s="841"/>
      <c r="G32" s="2204">
        <v>0</v>
      </c>
      <c r="H32" s="2204"/>
      <c r="I32" s="2204"/>
      <c r="J32" s="2204"/>
      <c r="K32" s="2204"/>
      <c r="L32" s="840">
        <v>0</v>
      </c>
      <c r="M32" s="839"/>
      <c r="N32" s="2"/>
    </row>
    <row r="33" spans="1:14" s="243" customFormat="1" ht="14.85" customHeight="1">
      <c r="A33" s="2"/>
      <c r="B33" s="2211" t="s">
        <v>997</v>
      </c>
      <c r="C33" s="2211"/>
      <c r="D33" s="2211"/>
      <c r="E33" s="2211"/>
      <c r="F33" s="2211"/>
      <c r="G33" s="2211"/>
      <c r="H33" s="2211"/>
      <c r="I33" s="2211"/>
      <c r="J33" s="2211"/>
      <c r="K33" s="2211"/>
      <c r="L33" s="2211"/>
      <c r="M33" s="673"/>
      <c r="N33" s="2"/>
    </row>
    <row r="34" spans="1:14" s="243" customFormat="1" ht="14.85" customHeight="1">
      <c r="A34" s="2"/>
      <c r="B34" s="846"/>
      <c r="C34" s="846"/>
      <c r="D34" s="846"/>
      <c r="E34" s="846"/>
      <c r="F34" s="846"/>
      <c r="G34" s="846"/>
      <c r="H34" s="846"/>
      <c r="I34" s="846"/>
      <c r="J34" s="846"/>
      <c r="K34" s="846"/>
      <c r="L34" s="846"/>
      <c r="M34" s="845"/>
      <c r="N34" s="2"/>
    </row>
    <row r="35" spans="1:14" ht="27" customHeight="1">
      <c r="B35" s="2188" t="s">
        <v>1409</v>
      </c>
      <c r="C35" s="2189"/>
      <c r="D35" s="2189"/>
      <c r="E35" s="2189"/>
      <c r="F35" s="2189"/>
      <c r="G35" s="2190" t="str">
        <f>LastQtr</f>
        <v>T2 2023 _x000D_
Bâle III révisé</v>
      </c>
      <c r="H35" s="2190"/>
      <c r="I35" s="2190"/>
      <c r="J35" s="2190"/>
      <c r="K35" s="2190"/>
      <c r="L35" s="2190"/>
      <c r="M35" s="2191"/>
    </row>
    <row r="36" spans="1:14" s="243" customFormat="1" ht="12.75">
      <c r="A36" s="2"/>
      <c r="B36" s="2201" t="s">
        <v>421</v>
      </c>
      <c r="C36" s="2202"/>
      <c r="D36" s="2202"/>
      <c r="E36" s="2202"/>
      <c r="F36" s="2202"/>
      <c r="G36" s="2202"/>
      <c r="H36" s="2202"/>
      <c r="I36" s="2202"/>
      <c r="J36" s="2202"/>
      <c r="K36" s="2202"/>
      <c r="L36" s="2202"/>
      <c r="M36" s="2203"/>
      <c r="N36" s="2"/>
    </row>
    <row r="37" spans="1:14" s="243" customFormat="1" ht="12.75">
      <c r="A37" s="2"/>
      <c r="B37" s="2036" t="s">
        <v>404</v>
      </c>
      <c r="C37" s="2205" t="s">
        <v>1211</v>
      </c>
      <c r="D37" s="2192" t="s">
        <v>415</v>
      </c>
      <c r="E37" s="2192" t="s">
        <v>416</v>
      </c>
      <c r="F37" s="2192" t="s">
        <v>1210</v>
      </c>
      <c r="G37" s="2207" t="s">
        <v>417</v>
      </c>
      <c r="H37" s="2207"/>
      <c r="I37" s="2207"/>
      <c r="J37" s="2207"/>
      <c r="K37" s="2207"/>
      <c r="L37" s="2192" t="s">
        <v>418</v>
      </c>
      <c r="M37" s="2194" t="s">
        <v>380</v>
      </c>
      <c r="N37" s="2"/>
    </row>
    <row r="38" spans="1:14" s="243" customFormat="1" ht="12.75">
      <c r="A38" s="2"/>
      <c r="B38" s="2037"/>
      <c r="C38" s="2206"/>
      <c r="D38" s="2193"/>
      <c r="E38" s="2193"/>
      <c r="F38" s="2193"/>
      <c r="G38" s="844" t="s">
        <v>381</v>
      </c>
      <c r="H38" s="844" t="s">
        <v>382</v>
      </c>
      <c r="I38" s="844" t="s">
        <v>396</v>
      </c>
      <c r="J38" s="844" t="s">
        <v>397</v>
      </c>
      <c r="K38" s="844" t="s">
        <v>58</v>
      </c>
      <c r="L38" s="2193"/>
      <c r="M38" s="2195"/>
      <c r="N38" s="2"/>
    </row>
    <row r="39" spans="1:14" s="243" customFormat="1" ht="12.75">
      <c r="A39" s="2"/>
      <c r="B39" s="842" t="s">
        <v>399</v>
      </c>
      <c r="C39" s="1144" t="s">
        <v>1212</v>
      </c>
      <c r="D39" s="840">
        <v>0</v>
      </c>
      <c r="E39" s="840">
        <v>0</v>
      </c>
      <c r="F39" s="841">
        <v>0.5</v>
      </c>
      <c r="G39" s="840">
        <v>0</v>
      </c>
      <c r="H39" s="840">
        <v>0</v>
      </c>
      <c r="I39" s="840">
        <v>0</v>
      </c>
      <c r="J39" s="840">
        <v>0</v>
      </c>
      <c r="K39" s="840">
        <v>0</v>
      </c>
      <c r="L39" s="840">
        <v>0</v>
      </c>
      <c r="M39" s="839">
        <v>0</v>
      </c>
      <c r="N39" s="2"/>
    </row>
    <row r="40" spans="1:14" s="243" customFormat="1" ht="12.75">
      <c r="A40" s="2"/>
      <c r="B40" s="842"/>
      <c r="C40" s="1144" t="s">
        <v>1213</v>
      </c>
      <c r="D40" s="840">
        <v>0</v>
      </c>
      <c r="E40" s="840">
        <v>0</v>
      </c>
      <c r="F40" s="841">
        <v>0.7</v>
      </c>
      <c r="G40" s="840">
        <v>0</v>
      </c>
      <c r="H40" s="840">
        <v>0</v>
      </c>
      <c r="I40" s="840">
        <v>0</v>
      </c>
      <c r="J40" s="840">
        <v>0</v>
      </c>
      <c r="K40" s="840">
        <v>0</v>
      </c>
      <c r="L40" s="840">
        <v>0</v>
      </c>
      <c r="M40" s="839">
        <v>0</v>
      </c>
      <c r="N40" s="2"/>
    </row>
    <row r="41" spans="1:14" s="243" customFormat="1" ht="12.75">
      <c r="A41" s="2"/>
      <c r="B41" s="842" t="s">
        <v>391</v>
      </c>
      <c r="C41" s="1144" t="s">
        <v>1212</v>
      </c>
      <c r="D41" s="840">
        <v>0</v>
      </c>
      <c r="E41" s="840">
        <v>0</v>
      </c>
      <c r="F41" s="841">
        <v>0.7</v>
      </c>
      <c r="G41" s="840">
        <v>0</v>
      </c>
      <c r="H41" s="840">
        <v>0</v>
      </c>
      <c r="I41" s="840">
        <v>0</v>
      </c>
      <c r="J41" s="840">
        <v>0</v>
      </c>
      <c r="K41" s="840">
        <v>0</v>
      </c>
      <c r="L41" s="840">
        <v>0</v>
      </c>
      <c r="M41" s="839">
        <v>0</v>
      </c>
      <c r="N41" s="2"/>
    </row>
    <row r="42" spans="1:14" s="243" customFormat="1" ht="12.75">
      <c r="A42" s="2"/>
      <c r="B42" s="842"/>
      <c r="C42" s="1144" t="s">
        <v>1213</v>
      </c>
      <c r="D42" s="840">
        <v>0</v>
      </c>
      <c r="E42" s="840">
        <v>0</v>
      </c>
      <c r="F42" s="841">
        <v>0.9</v>
      </c>
      <c r="G42" s="840">
        <v>0</v>
      </c>
      <c r="H42" s="840">
        <v>0</v>
      </c>
      <c r="I42" s="840">
        <v>0</v>
      </c>
      <c r="J42" s="840">
        <v>0</v>
      </c>
      <c r="K42" s="840">
        <v>0</v>
      </c>
      <c r="L42" s="840">
        <v>0</v>
      </c>
      <c r="M42" s="839">
        <v>0</v>
      </c>
      <c r="N42" s="2"/>
    </row>
    <row r="43" spans="1:14" s="243" customFormat="1" ht="12.75">
      <c r="A43" s="2"/>
      <c r="B43" s="842" t="s">
        <v>392</v>
      </c>
      <c r="C43" s="584"/>
      <c r="D43" s="840">
        <v>0</v>
      </c>
      <c r="E43" s="840">
        <v>0</v>
      </c>
      <c r="F43" s="841">
        <v>1.1499999999999999</v>
      </c>
      <c r="G43" s="840">
        <v>0</v>
      </c>
      <c r="H43" s="840">
        <v>0</v>
      </c>
      <c r="I43" s="840">
        <v>0</v>
      </c>
      <c r="J43" s="840">
        <v>0</v>
      </c>
      <c r="K43" s="840">
        <v>0</v>
      </c>
      <c r="L43" s="840">
        <v>0</v>
      </c>
      <c r="M43" s="839">
        <v>0</v>
      </c>
      <c r="N43" s="2"/>
    </row>
    <row r="44" spans="1:14" s="243" customFormat="1" ht="12.75">
      <c r="A44" s="2"/>
      <c r="B44" s="842" t="s">
        <v>366</v>
      </c>
      <c r="C44" s="584"/>
      <c r="D44" s="840">
        <v>0</v>
      </c>
      <c r="E44" s="840">
        <v>0</v>
      </c>
      <c r="F44" s="841">
        <v>2.5</v>
      </c>
      <c r="G44" s="840">
        <v>0</v>
      </c>
      <c r="H44" s="840">
        <v>0</v>
      </c>
      <c r="I44" s="840">
        <v>0</v>
      </c>
      <c r="J44" s="840">
        <v>0</v>
      </c>
      <c r="K44" s="840">
        <v>0</v>
      </c>
      <c r="L44" s="840">
        <v>0</v>
      </c>
      <c r="M44" s="839">
        <v>0</v>
      </c>
      <c r="N44" s="2"/>
    </row>
    <row r="45" spans="1:14" s="243" customFormat="1" ht="12.75">
      <c r="A45" s="2"/>
      <c r="B45" s="842" t="s">
        <v>374</v>
      </c>
      <c r="C45" s="584"/>
      <c r="D45" s="840">
        <v>0</v>
      </c>
      <c r="E45" s="840">
        <v>0</v>
      </c>
      <c r="F45" s="841" t="s">
        <v>423</v>
      </c>
      <c r="G45" s="840">
        <v>0</v>
      </c>
      <c r="H45" s="840">
        <v>0</v>
      </c>
      <c r="I45" s="840">
        <v>0</v>
      </c>
      <c r="J45" s="840">
        <v>0</v>
      </c>
      <c r="K45" s="840">
        <v>0</v>
      </c>
      <c r="L45" s="840">
        <v>0</v>
      </c>
      <c r="M45" s="839">
        <v>0</v>
      </c>
      <c r="N45" s="2"/>
    </row>
    <row r="46" spans="1:14" s="243" customFormat="1" ht="12.75">
      <c r="A46" s="2"/>
      <c r="B46" s="842" t="s">
        <v>58</v>
      </c>
      <c r="C46" s="584"/>
      <c r="D46" s="840">
        <v>0</v>
      </c>
      <c r="E46" s="840">
        <v>0</v>
      </c>
      <c r="F46" s="843"/>
      <c r="G46" s="840">
        <v>0</v>
      </c>
      <c r="H46" s="840">
        <v>0</v>
      </c>
      <c r="I46" s="840">
        <v>0</v>
      </c>
      <c r="J46" s="840">
        <v>0</v>
      </c>
      <c r="K46" s="840">
        <v>0</v>
      </c>
      <c r="L46" s="840">
        <v>0</v>
      </c>
      <c r="M46" s="839">
        <v>0</v>
      </c>
      <c r="N46" s="2"/>
    </row>
    <row r="47" spans="1:14" s="243" customFormat="1" ht="12.75">
      <c r="A47" s="2"/>
      <c r="B47" s="2196" t="s">
        <v>359</v>
      </c>
      <c r="C47" s="2197"/>
      <c r="D47" s="2197"/>
      <c r="E47" s="2197"/>
      <c r="F47" s="2197"/>
      <c r="G47" s="2197"/>
      <c r="H47" s="2197"/>
      <c r="I47" s="2197"/>
      <c r="J47" s="2197"/>
      <c r="K47" s="2197"/>
      <c r="L47" s="2197"/>
      <c r="M47" s="2198"/>
      <c r="N47" s="2"/>
    </row>
    <row r="48" spans="1:14" s="243" customFormat="1" ht="15" customHeight="1">
      <c r="A48" s="2"/>
      <c r="B48" s="2036" t="s">
        <v>404</v>
      </c>
      <c r="C48" s="2205" t="s">
        <v>1211</v>
      </c>
      <c r="D48" s="2192" t="s">
        <v>415</v>
      </c>
      <c r="E48" s="2192" t="s">
        <v>416</v>
      </c>
      <c r="F48" s="2192" t="s">
        <v>1210</v>
      </c>
      <c r="G48" s="2192" t="s">
        <v>417</v>
      </c>
      <c r="H48" s="2192"/>
      <c r="I48" s="2192"/>
      <c r="J48" s="2192"/>
      <c r="K48" s="2192"/>
      <c r="L48" s="2192" t="s">
        <v>418</v>
      </c>
      <c r="M48" s="2194" t="s">
        <v>380</v>
      </c>
      <c r="N48" s="2"/>
    </row>
    <row r="49" spans="1:14" s="243" customFormat="1" ht="15" customHeight="1">
      <c r="A49" s="2"/>
      <c r="B49" s="2037"/>
      <c r="C49" s="2206"/>
      <c r="D49" s="2193"/>
      <c r="E49" s="2193"/>
      <c r="F49" s="2193"/>
      <c r="G49" s="2193"/>
      <c r="H49" s="2193"/>
      <c r="I49" s="2193"/>
      <c r="J49" s="2193"/>
      <c r="K49" s="2193"/>
      <c r="L49" s="2193"/>
      <c r="M49" s="2195"/>
      <c r="N49" s="2"/>
    </row>
    <row r="50" spans="1:14" s="243" customFormat="1" ht="14.85" customHeight="1">
      <c r="A50" s="2"/>
      <c r="B50" s="842" t="s">
        <v>399</v>
      </c>
      <c r="C50" s="1144" t="s">
        <v>1212</v>
      </c>
      <c r="D50" s="840">
        <v>0</v>
      </c>
      <c r="E50" s="840">
        <v>0</v>
      </c>
      <c r="F50" s="841">
        <v>0.7</v>
      </c>
      <c r="G50" s="2204">
        <v>0</v>
      </c>
      <c r="H50" s="2204"/>
      <c r="I50" s="2204"/>
      <c r="J50" s="2204"/>
      <c r="K50" s="2204"/>
      <c r="L50" s="840">
        <v>0</v>
      </c>
      <c r="M50" s="839">
        <v>0</v>
      </c>
      <c r="N50" s="2"/>
    </row>
    <row r="51" spans="1:14" s="243" customFormat="1" ht="14.85" customHeight="1">
      <c r="A51" s="2"/>
      <c r="B51" s="842"/>
      <c r="C51" s="1144" t="s">
        <v>1213</v>
      </c>
      <c r="D51" s="840">
        <v>0</v>
      </c>
      <c r="E51" s="840">
        <v>0</v>
      </c>
      <c r="F51" s="841">
        <v>0.95</v>
      </c>
      <c r="G51" s="2204">
        <v>0</v>
      </c>
      <c r="H51" s="2204"/>
      <c r="I51" s="2204"/>
      <c r="J51" s="2204"/>
      <c r="K51" s="2204"/>
      <c r="L51" s="840">
        <v>0</v>
      </c>
      <c r="M51" s="839">
        <v>0</v>
      </c>
      <c r="N51" s="2"/>
    </row>
    <row r="52" spans="1:14" s="243" customFormat="1" ht="14.85" customHeight="1">
      <c r="A52" s="2"/>
      <c r="B52" s="842" t="s">
        <v>391</v>
      </c>
      <c r="C52" s="1144" t="s">
        <v>1212</v>
      </c>
      <c r="D52" s="840">
        <v>0</v>
      </c>
      <c r="E52" s="840">
        <v>0</v>
      </c>
      <c r="F52" s="841">
        <v>0.95</v>
      </c>
      <c r="G52" s="2204">
        <v>0</v>
      </c>
      <c r="H52" s="2204"/>
      <c r="I52" s="2204"/>
      <c r="J52" s="2204"/>
      <c r="K52" s="2204"/>
      <c r="L52" s="840">
        <v>0</v>
      </c>
      <c r="M52" s="839">
        <v>0</v>
      </c>
      <c r="N52" s="2"/>
    </row>
    <row r="53" spans="1:14" s="243" customFormat="1" ht="14.85" customHeight="1">
      <c r="A53" s="2"/>
      <c r="B53" s="842"/>
      <c r="C53" s="1144" t="s">
        <v>1213</v>
      </c>
      <c r="D53" s="840">
        <v>0</v>
      </c>
      <c r="E53" s="840">
        <v>0</v>
      </c>
      <c r="F53" s="841">
        <v>1.2</v>
      </c>
      <c r="G53" s="2204">
        <v>0</v>
      </c>
      <c r="H53" s="2204"/>
      <c r="I53" s="2204"/>
      <c r="J53" s="2204"/>
      <c r="K53" s="2204"/>
      <c r="L53" s="840">
        <v>0</v>
      </c>
      <c r="M53" s="839">
        <v>0</v>
      </c>
      <c r="N53" s="2"/>
    </row>
    <row r="54" spans="1:14" s="243" customFormat="1" ht="14.85" customHeight="1">
      <c r="A54" s="2"/>
      <c r="B54" s="842" t="s">
        <v>392</v>
      </c>
      <c r="C54" s="584"/>
      <c r="D54" s="840">
        <v>0</v>
      </c>
      <c r="E54" s="840">
        <v>0</v>
      </c>
      <c r="F54" s="841">
        <v>1.4</v>
      </c>
      <c r="G54" s="2204">
        <v>0</v>
      </c>
      <c r="H54" s="2204"/>
      <c r="I54" s="2204"/>
      <c r="J54" s="2204"/>
      <c r="K54" s="2204"/>
      <c r="L54" s="840">
        <v>0</v>
      </c>
      <c r="M54" s="839">
        <v>0</v>
      </c>
      <c r="N54" s="2"/>
    </row>
    <row r="55" spans="1:14" s="243" customFormat="1" ht="14.85" customHeight="1">
      <c r="A55" s="2"/>
      <c r="B55" s="842" t="s">
        <v>366</v>
      </c>
      <c r="C55" s="584"/>
      <c r="D55" s="840">
        <v>0</v>
      </c>
      <c r="E55" s="840">
        <v>0</v>
      </c>
      <c r="F55" s="841">
        <v>2.5</v>
      </c>
      <c r="G55" s="2204">
        <v>0</v>
      </c>
      <c r="H55" s="2204"/>
      <c r="I55" s="2204"/>
      <c r="J55" s="2204"/>
      <c r="K55" s="2204"/>
      <c r="L55" s="840">
        <v>0</v>
      </c>
      <c r="M55" s="839">
        <v>0</v>
      </c>
      <c r="N55" s="2"/>
    </row>
    <row r="56" spans="1:14" s="243" customFormat="1" ht="15" customHeight="1">
      <c r="A56" s="2"/>
      <c r="B56" s="842" t="s">
        <v>374</v>
      </c>
      <c r="C56" s="584"/>
      <c r="D56" s="840">
        <v>0</v>
      </c>
      <c r="E56" s="840">
        <v>0</v>
      </c>
      <c r="F56" s="841" t="s">
        <v>423</v>
      </c>
      <c r="G56" s="2204">
        <v>0</v>
      </c>
      <c r="H56" s="2204"/>
      <c r="I56" s="2204"/>
      <c r="J56" s="2204"/>
      <c r="K56" s="2204"/>
      <c r="L56" s="840">
        <v>0</v>
      </c>
      <c r="M56" s="839">
        <v>0</v>
      </c>
      <c r="N56" s="2"/>
    </row>
    <row r="57" spans="1:14" s="243" customFormat="1" ht="12.75">
      <c r="A57" s="2"/>
      <c r="B57" s="842" t="s">
        <v>58</v>
      </c>
      <c r="C57" s="584"/>
      <c r="D57" s="840">
        <v>0</v>
      </c>
      <c r="E57" s="840">
        <v>0</v>
      </c>
      <c r="F57" s="843"/>
      <c r="G57" s="2214">
        <v>0</v>
      </c>
      <c r="H57" s="2214"/>
      <c r="I57" s="2214"/>
      <c r="J57" s="2214"/>
      <c r="K57" s="2214"/>
      <c r="L57" s="840">
        <v>0</v>
      </c>
      <c r="M57" s="839">
        <v>0</v>
      </c>
      <c r="N57" s="2"/>
    </row>
    <row r="58" spans="1:14" s="243" customFormat="1" ht="12.75">
      <c r="A58" s="2"/>
      <c r="B58" s="2196" t="s">
        <v>996</v>
      </c>
      <c r="C58" s="2197"/>
      <c r="D58" s="2197"/>
      <c r="E58" s="2197"/>
      <c r="F58" s="2197"/>
      <c r="G58" s="2197"/>
      <c r="H58" s="2197"/>
      <c r="I58" s="2197"/>
      <c r="J58" s="2197"/>
      <c r="K58" s="2197"/>
      <c r="L58" s="2197"/>
      <c r="M58" s="2198"/>
      <c r="N58" s="2"/>
    </row>
    <row r="59" spans="1:14" s="243" customFormat="1" ht="15" customHeight="1">
      <c r="A59" s="2"/>
      <c r="B59" s="2208" t="s">
        <v>360</v>
      </c>
      <c r="C59" s="2192"/>
      <c r="D59" s="2192" t="s">
        <v>415</v>
      </c>
      <c r="E59" s="2192" t="s">
        <v>416</v>
      </c>
      <c r="F59" s="2192" t="s">
        <v>1210</v>
      </c>
      <c r="G59" s="2192" t="s">
        <v>417</v>
      </c>
      <c r="H59" s="2192"/>
      <c r="I59" s="2192"/>
      <c r="J59" s="2192"/>
      <c r="K59" s="2192"/>
      <c r="L59" s="2192" t="s">
        <v>418</v>
      </c>
      <c r="M59" s="2194" t="s">
        <v>380</v>
      </c>
      <c r="N59" s="2"/>
    </row>
    <row r="60" spans="1:14" s="243" customFormat="1" ht="15" customHeight="1">
      <c r="A60" s="2"/>
      <c r="B60" s="2213"/>
      <c r="C60" s="2193"/>
      <c r="D60" s="2193"/>
      <c r="E60" s="2193"/>
      <c r="F60" s="2193"/>
      <c r="G60" s="2193"/>
      <c r="H60" s="2193"/>
      <c r="I60" s="2193"/>
      <c r="J60" s="2193"/>
      <c r="K60" s="2193"/>
      <c r="L60" s="2193"/>
      <c r="M60" s="2195"/>
      <c r="N60" s="2"/>
    </row>
    <row r="61" spans="1:14" s="243" customFormat="1" ht="27.75" customHeight="1">
      <c r="A61" s="2"/>
      <c r="B61" s="842" t="s">
        <v>361</v>
      </c>
      <c r="C61" s="584"/>
      <c r="D61" s="840">
        <v>0</v>
      </c>
      <c r="E61" s="840">
        <v>0</v>
      </c>
      <c r="F61" s="841">
        <v>1.9</v>
      </c>
      <c r="G61" s="2204">
        <v>0</v>
      </c>
      <c r="H61" s="2204"/>
      <c r="I61" s="2204"/>
      <c r="J61" s="2204"/>
      <c r="K61" s="2204"/>
      <c r="L61" s="840">
        <v>0</v>
      </c>
      <c r="M61" s="839"/>
      <c r="N61" s="2"/>
    </row>
    <row r="62" spans="1:14" s="243" customFormat="1" ht="14.85" customHeight="1">
      <c r="A62" s="2"/>
      <c r="B62" s="842" t="s">
        <v>43</v>
      </c>
      <c r="C62" s="584"/>
      <c r="D62" s="840">
        <v>0</v>
      </c>
      <c r="E62" s="840">
        <v>0</v>
      </c>
      <c r="F62" s="841">
        <v>2.9</v>
      </c>
      <c r="G62" s="2204">
        <v>0</v>
      </c>
      <c r="H62" s="2204"/>
      <c r="I62" s="2204"/>
      <c r="J62" s="2204"/>
      <c r="K62" s="2204"/>
      <c r="L62" s="840">
        <v>0</v>
      </c>
      <c r="M62" s="839"/>
      <c r="N62" s="2"/>
    </row>
    <row r="63" spans="1:14" s="243" customFormat="1" ht="15" customHeight="1">
      <c r="A63" s="2"/>
      <c r="B63" s="842" t="s">
        <v>44</v>
      </c>
      <c r="C63" s="584"/>
      <c r="D63" s="840">
        <v>0</v>
      </c>
      <c r="E63" s="840">
        <v>0</v>
      </c>
      <c r="F63" s="841">
        <v>3.7</v>
      </c>
      <c r="G63" s="2204">
        <v>0</v>
      </c>
      <c r="H63" s="2204"/>
      <c r="I63" s="2204"/>
      <c r="J63" s="2204"/>
      <c r="K63" s="2204"/>
      <c r="L63" s="840">
        <v>0</v>
      </c>
      <c r="M63" s="839"/>
      <c r="N63" s="2"/>
    </row>
    <row r="64" spans="1:14" s="243" customFormat="1" ht="15" customHeight="1">
      <c r="A64" s="2"/>
      <c r="B64" s="838" t="s">
        <v>58</v>
      </c>
      <c r="C64" s="654"/>
      <c r="D64" s="836"/>
      <c r="E64" s="836">
        <v>0</v>
      </c>
      <c r="F64" s="837"/>
      <c r="G64" s="2212">
        <v>0</v>
      </c>
      <c r="H64" s="2212"/>
      <c r="I64" s="2212"/>
      <c r="J64" s="2212"/>
      <c r="K64" s="2212"/>
      <c r="L64" s="836">
        <v>0</v>
      </c>
      <c r="M64" s="835"/>
      <c r="N64" s="2"/>
    </row>
    <row r="65" spans="1:14" s="243" customFormat="1" ht="14.85" customHeight="1">
      <c r="A65" s="2"/>
      <c r="B65" s="2211" t="s">
        <v>997</v>
      </c>
      <c r="C65" s="2211"/>
      <c r="D65" s="2211"/>
      <c r="E65" s="2211"/>
      <c r="F65" s="2211"/>
      <c r="G65" s="2211"/>
      <c r="H65" s="2211"/>
      <c r="I65" s="2211"/>
      <c r="J65" s="2211"/>
      <c r="K65" s="2211"/>
      <c r="L65" s="2211"/>
      <c r="M65" s="2"/>
      <c r="N65" s="2"/>
    </row>
    <row r="66" spans="1:14" s="243" customFormat="1" ht="7.35" customHeight="1">
      <c r="A66" s="2"/>
      <c r="B66" s="834"/>
      <c r="C66" s="2"/>
      <c r="D66" s="2"/>
      <c r="E66" s="2"/>
      <c r="F66" s="2"/>
      <c r="G66" s="2"/>
      <c r="H66" s="2"/>
      <c r="I66" s="2"/>
      <c r="J66" s="2"/>
      <c r="K66" s="2"/>
      <c r="L66" s="2"/>
      <c r="M66" s="2"/>
      <c r="N66" s="2"/>
    </row>
    <row r="67" spans="1:14" s="243" customFormat="1" ht="12.75" hidden="1">
      <c r="A67" s="2"/>
      <c r="B67" s="348"/>
      <c r="C67" s="2"/>
      <c r="D67" s="2"/>
      <c r="E67" s="2"/>
      <c r="F67" s="2"/>
      <c r="G67" s="2"/>
      <c r="H67" s="2"/>
      <c r="I67" s="2"/>
      <c r="J67" s="2"/>
      <c r="K67" s="2"/>
      <c r="L67" s="2"/>
      <c r="M67" s="2"/>
      <c r="N67" s="2"/>
    </row>
    <row r="68" spans="1:14" s="243" customFormat="1" ht="12.75" hidden="1">
      <c r="A68" s="2"/>
      <c r="B68" s="348"/>
      <c r="C68" s="2"/>
      <c r="D68" s="2"/>
      <c r="E68" s="2"/>
      <c r="F68" s="2"/>
      <c r="G68" s="2"/>
      <c r="H68" s="2"/>
      <c r="I68" s="2"/>
      <c r="J68" s="2"/>
      <c r="K68" s="2"/>
      <c r="L68" s="2"/>
      <c r="M68" s="2"/>
      <c r="N68" s="2"/>
    </row>
    <row r="69" spans="1:14" s="243" customFormat="1" ht="12.75" hidden="1">
      <c r="A69" s="2"/>
      <c r="B69" s="348"/>
      <c r="C69" s="2"/>
      <c r="D69" s="2"/>
      <c r="E69" s="2"/>
      <c r="F69" s="2"/>
      <c r="G69" s="2"/>
      <c r="H69" s="2"/>
      <c r="I69" s="2"/>
      <c r="J69" s="2"/>
      <c r="K69" s="2"/>
      <c r="L69" s="2"/>
      <c r="M69" s="2"/>
      <c r="N69" s="2"/>
    </row>
    <row r="70" spans="1:14" s="243" customFormat="1" ht="12.75" hidden="1">
      <c r="A70" s="2"/>
      <c r="B70" s="348"/>
      <c r="C70" s="2"/>
      <c r="D70" s="2"/>
      <c r="E70" s="2"/>
      <c r="F70" s="2"/>
      <c r="G70" s="2"/>
      <c r="H70" s="2"/>
      <c r="I70" s="2"/>
      <c r="J70" s="2"/>
      <c r="K70" s="2"/>
      <c r="L70" s="2"/>
      <c r="M70" s="2"/>
      <c r="N70" s="2"/>
    </row>
    <row r="71" spans="1:14" s="243" customFormat="1" ht="12.75" hidden="1">
      <c r="A71" s="2"/>
      <c r="B71" s="348"/>
      <c r="C71" s="2"/>
      <c r="D71" s="2"/>
      <c r="E71" s="2"/>
      <c r="F71" s="2"/>
      <c r="G71" s="2"/>
      <c r="H71" s="2"/>
      <c r="I71" s="2"/>
      <c r="J71" s="2"/>
      <c r="K71" s="2"/>
      <c r="L71" s="2"/>
      <c r="M71" s="2"/>
      <c r="N71" s="2"/>
    </row>
    <row r="72" spans="1:14" s="243" customFormat="1" ht="12.75" hidden="1">
      <c r="A72" s="2"/>
      <c r="B72" s="348"/>
      <c r="C72" s="2"/>
      <c r="D72" s="2"/>
      <c r="E72" s="2"/>
      <c r="F72" s="2"/>
      <c r="G72" s="2"/>
      <c r="H72" s="2"/>
      <c r="I72" s="2"/>
      <c r="J72" s="2"/>
      <c r="K72" s="2"/>
      <c r="L72" s="2"/>
      <c r="M72" s="2"/>
      <c r="N72" s="2"/>
    </row>
    <row r="73" spans="1:14" s="243" customFormat="1" ht="12.75" hidden="1">
      <c r="A73" s="2"/>
      <c r="B73" s="2"/>
      <c r="C73" s="2"/>
      <c r="D73" s="2"/>
      <c r="E73" s="2"/>
      <c r="F73" s="2"/>
      <c r="G73" s="2"/>
      <c r="H73" s="2"/>
      <c r="I73" s="2"/>
      <c r="J73" s="2"/>
      <c r="K73" s="2"/>
      <c r="L73" s="2"/>
      <c r="M73" s="2"/>
      <c r="N73" s="2"/>
    </row>
    <row r="74" spans="1:14" s="243" customFormat="1" ht="12.75" hidden="1">
      <c r="A74" s="2"/>
      <c r="B74" s="834"/>
      <c r="C74" s="2"/>
      <c r="D74" s="2"/>
      <c r="E74" s="2"/>
      <c r="F74" s="2"/>
      <c r="G74" s="2"/>
      <c r="H74" s="2"/>
      <c r="I74" s="2"/>
      <c r="J74" s="2"/>
      <c r="K74" s="2"/>
      <c r="L74" s="2"/>
      <c r="M74" s="2"/>
      <c r="N74" s="2"/>
    </row>
    <row r="75" spans="1:14" s="243" customFormat="1" ht="12.75" hidden="1">
      <c r="A75" s="2"/>
      <c r="B75" s="2"/>
      <c r="C75" s="2"/>
      <c r="D75" s="2"/>
      <c r="E75" s="2"/>
      <c r="F75" s="2"/>
      <c r="G75" s="2"/>
      <c r="H75" s="2"/>
      <c r="I75" s="2"/>
      <c r="J75" s="2"/>
      <c r="K75" s="2"/>
      <c r="L75" s="2"/>
      <c r="M75" s="2"/>
      <c r="N75" s="2"/>
    </row>
    <row r="76" spans="1:14" s="243" customFormat="1" ht="12.75" hidden="1">
      <c r="A76" s="2"/>
      <c r="B76" s="834"/>
      <c r="C76" s="2"/>
      <c r="D76" s="2"/>
      <c r="E76" s="2"/>
      <c r="F76" s="2"/>
      <c r="G76" s="2"/>
      <c r="H76" s="2"/>
      <c r="I76" s="2"/>
      <c r="J76" s="2"/>
      <c r="K76" s="2"/>
      <c r="L76" s="2"/>
      <c r="M76" s="2"/>
      <c r="N76" s="2"/>
    </row>
    <row r="77" spans="1:14" s="243" customFormat="1" ht="25.5" hidden="1" customHeight="1">
      <c r="A77" s="2"/>
      <c r="B77" s="2210"/>
      <c r="C77" s="2210"/>
      <c r="D77" s="2210"/>
      <c r="E77" s="2210"/>
      <c r="F77" s="2210"/>
      <c r="G77" s="2210"/>
      <c r="H77" s="2210"/>
      <c r="I77" s="2210"/>
      <c r="J77" s="2210"/>
      <c r="K77" s="2210"/>
      <c r="L77" s="2210"/>
      <c r="M77" s="2210"/>
      <c r="N77" s="2210"/>
    </row>
    <row r="78" spans="1:14" s="243" customFormat="1" ht="12.75" hidden="1">
      <c r="A78" s="2"/>
      <c r="B78" s="834"/>
      <c r="C78" s="2"/>
      <c r="D78" s="2"/>
      <c r="E78" s="2"/>
      <c r="F78" s="2"/>
      <c r="G78" s="2"/>
      <c r="H78" s="2"/>
      <c r="I78" s="2"/>
      <c r="J78" s="2"/>
      <c r="K78" s="2"/>
      <c r="L78" s="2"/>
      <c r="M78" s="2"/>
      <c r="N78" s="2"/>
    </row>
    <row r="79" spans="1:14" s="243" customFormat="1" ht="12.75" hidden="1">
      <c r="A79" s="2"/>
      <c r="B79" s="834"/>
      <c r="C79" s="2"/>
      <c r="D79" s="2"/>
      <c r="E79" s="2"/>
      <c r="F79" s="2"/>
      <c r="G79" s="2"/>
      <c r="H79" s="2"/>
      <c r="I79" s="2"/>
      <c r="J79" s="2"/>
      <c r="K79" s="2"/>
      <c r="L79" s="2"/>
      <c r="M79" s="2"/>
      <c r="N79" s="2"/>
    </row>
    <row r="80" spans="1:14" s="243" customFormat="1" ht="12.75" hidden="1">
      <c r="A80" s="2"/>
      <c r="B80" s="834"/>
      <c r="C80" s="2"/>
      <c r="D80" s="2"/>
      <c r="E80" s="2"/>
      <c r="F80" s="2"/>
      <c r="G80" s="2"/>
      <c r="H80" s="2"/>
      <c r="I80" s="2"/>
      <c r="J80" s="2"/>
      <c r="K80" s="2"/>
      <c r="L80" s="2"/>
      <c r="M80" s="2"/>
      <c r="N80" s="2"/>
    </row>
    <row r="81" spans="1:14" s="243" customFormat="1" ht="12.75" hidden="1">
      <c r="A81" s="2"/>
      <c r="B81" s="834"/>
      <c r="C81" s="2"/>
      <c r="D81" s="2"/>
      <c r="E81" s="2"/>
      <c r="F81" s="2"/>
      <c r="G81" s="2"/>
      <c r="H81" s="2"/>
      <c r="I81" s="2"/>
      <c r="J81" s="2"/>
      <c r="K81" s="2"/>
      <c r="L81" s="2"/>
      <c r="M81" s="2"/>
      <c r="N81" s="2"/>
    </row>
    <row r="82" spans="1:14" s="243" customFormat="1" ht="15" hidden="1" customHeight="1">
      <c r="A82" s="2"/>
      <c r="B82" s="2"/>
      <c r="C82" s="2"/>
      <c r="D82" s="2"/>
      <c r="E82" s="2"/>
      <c r="F82" s="2"/>
      <c r="G82" s="2"/>
      <c r="H82" s="2"/>
      <c r="I82" s="2"/>
      <c r="J82" s="2"/>
      <c r="K82" s="2"/>
      <c r="L82" s="2"/>
      <c r="M82" s="2"/>
      <c r="N82" s="2"/>
    </row>
    <row r="83" spans="1:14" s="243" customFormat="1" ht="12.75" hidden="1">
      <c r="A83" s="2"/>
      <c r="B83" s="833"/>
      <c r="C83" s="2"/>
      <c r="D83" s="2"/>
      <c r="E83" s="2"/>
      <c r="F83" s="2"/>
      <c r="G83" s="2"/>
      <c r="H83" s="2"/>
      <c r="I83" s="2"/>
      <c r="J83" s="2"/>
      <c r="K83" s="2"/>
      <c r="L83" s="2"/>
      <c r="M83" s="2"/>
      <c r="N83" s="2"/>
    </row>
    <row r="84" spans="1:14" s="243" customFormat="1" ht="12.75" hidden="1">
      <c r="A84" s="2"/>
      <c r="B84" s="832"/>
      <c r="C84" s="2"/>
      <c r="D84" s="2"/>
      <c r="E84" s="2"/>
      <c r="F84" s="2"/>
      <c r="G84" s="2"/>
      <c r="H84" s="2"/>
      <c r="I84" s="2"/>
      <c r="J84" s="2"/>
      <c r="K84" s="2"/>
      <c r="L84" s="2"/>
      <c r="M84" s="2"/>
      <c r="N84" s="2"/>
    </row>
    <row r="85" spans="1:14" s="243" customFormat="1" ht="12.75" hidden="1">
      <c r="A85" s="2"/>
      <c r="B85" s="832"/>
      <c r="C85" s="2"/>
      <c r="D85" s="2"/>
      <c r="E85" s="2"/>
      <c r="F85" s="2"/>
      <c r="G85" s="2"/>
      <c r="H85" s="2"/>
      <c r="I85" s="2"/>
      <c r="J85" s="2"/>
      <c r="K85" s="2"/>
      <c r="L85" s="2"/>
      <c r="M85" s="2"/>
      <c r="N85" s="2"/>
    </row>
    <row r="86" spans="1:14" s="243" customFormat="1" ht="12.75" hidden="1">
      <c r="A86" s="2"/>
      <c r="B86" s="832"/>
      <c r="C86" s="2"/>
      <c r="D86" s="2"/>
      <c r="E86" s="2"/>
      <c r="F86" s="2"/>
      <c r="G86" s="2"/>
      <c r="H86" s="2"/>
      <c r="I86" s="2"/>
      <c r="J86" s="2"/>
      <c r="K86" s="2"/>
      <c r="L86" s="2"/>
      <c r="M86" s="2"/>
      <c r="N86" s="2"/>
    </row>
    <row r="87" spans="1:14" s="243" customFormat="1" ht="12.75" hidden="1">
      <c r="A87" s="2"/>
      <c r="B87" s="832"/>
      <c r="C87" s="2"/>
      <c r="D87" s="2"/>
      <c r="E87" s="2"/>
      <c r="F87" s="2"/>
      <c r="G87" s="2"/>
      <c r="H87" s="2"/>
      <c r="I87" s="2"/>
      <c r="J87" s="2"/>
      <c r="K87" s="2"/>
      <c r="L87" s="2"/>
      <c r="M87" s="2"/>
      <c r="N87" s="2"/>
    </row>
    <row r="88" spans="1:14" s="243" customFormat="1" ht="12.75" hidden="1">
      <c r="A88" s="2"/>
      <c r="B88" s="832"/>
      <c r="C88" s="2"/>
      <c r="D88" s="2"/>
      <c r="E88" s="2"/>
      <c r="F88" s="2"/>
      <c r="G88" s="2"/>
      <c r="H88" s="2"/>
      <c r="I88" s="2"/>
      <c r="J88" s="2"/>
      <c r="K88" s="2"/>
      <c r="L88" s="2"/>
      <c r="M88" s="2"/>
      <c r="N88" s="2"/>
    </row>
    <row r="89" spans="1:14" s="243" customFormat="1" ht="12.75" hidden="1">
      <c r="A89" s="2"/>
      <c r="B89" s="832"/>
      <c r="C89" s="2"/>
      <c r="D89" s="2"/>
      <c r="E89" s="2"/>
      <c r="F89" s="2"/>
      <c r="G89" s="2"/>
      <c r="H89" s="2"/>
      <c r="I89" s="2"/>
      <c r="J89" s="2"/>
      <c r="K89" s="2"/>
      <c r="L89" s="2"/>
      <c r="M89" s="2"/>
      <c r="N89" s="2"/>
    </row>
    <row r="90" spans="1:14" s="243" customFormat="1" ht="12.75" hidden="1">
      <c r="A90" s="2"/>
      <c r="B90" s="832"/>
      <c r="C90" s="2"/>
      <c r="D90" s="2"/>
      <c r="E90" s="2"/>
      <c r="F90" s="2"/>
      <c r="G90" s="2"/>
      <c r="H90" s="2"/>
      <c r="I90" s="2"/>
      <c r="J90" s="2"/>
      <c r="K90" s="2"/>
      <c r="L90" s="2"/>
      <c r="M90" s="2"/>
      <c r="N90" s="2"/>
    </row>
    <row r="91" spans="1:14" s="243" customFormat="1" ht="12.75" hidden="1">
      <c r="A91" s="2"/>
      <c r="B91" s="832"/>
      <c r="C91" s="2"/>
      <c r="D91" s="2"/>
      <c r="E91" s="2"/>
      <c r="F91" s="2"/>
      <c r="G91" s="2"/>
      <c r="H91" s="2"/>
      <c r="I91" s="2"/>
      <c r="J91" s="2"/>
      <c r="K91" s="2"/>
      <c r="L91" s="2"/>
      <c r="M91" s="2"/>
      <c r="N91" s="2"/>
    </row>
    <row r="92" spans="1:14" s="243" customFormat="1" ht="12.75" hidden="1">
      <c r="A92" s="2"/>
      <c r="B92" s="832"/>
      <c r="C92" s="2"/>
      <c r="D92" s="2"/>
      <c r="E92" s="2"/>
      <c r="F92" s="2"/>
      <c r="G92" s="2"/>
      <c r="H92" s="2"/>
      <c r="I92" s="2"/>
      <c r="J92" s="2"/>
      <c r="K92" s="2"/>
      <c r="L92" s="2"/>
      <c r="M92" s="2"/>
      <c r="N92" s="2"/>
    </row>
    <row r="93" spans="1:14" s="243" customFormat="1" ht="12.75" hidden="1">
      <c r="A93" s="2"/>
      <c r="B93" s="2"/>
      <c r="C93" s="2"/>
      <c r="D93" s="2"/>
      <c r="E93" s="2"/>
      <c r="F93" s="2"/>
      <c r="G93" s="2"/>
      <c r="H93" s="2"/>
      <c r="I93" s="2"/>
      <c r="J93" s="2"/>
      <c r="K93" s="2"/>
      <c r="L93" s="2"/>
      <c r="M93" s="2"/>
      <c r="N93" s="2"/>
    </row>
    <row r="94" spans="1:14" s="243" customFormat="1" ht="12.75" hidden="1">
      <c r="A94" s="2"/>
      <c r="B94" s="2"/>
      <c r="C94" s="2"/>
      <c r="D94" s="2"/>
      <c r="E94" s="2"/>
      <c r="F94" s="2"/>
      <c r="G94" s="2"/>
      <c r="H94" s="2"/>
      <c r="I94" s="2"/>
      <c r="J94" s="2"/>
      <c r="K94" s="2"/>
      <c r="L94" s="2"/>
      <c r="M94" s="2"/>
      <c r="N94" s="2"/>
    </row>
    <row r="95" spans="1:14" s="243" customFormat="1" ht="12.75" hidden="1">
      <c r="A95" s="2"/>
      <c r="B95" s="2"/>
      <c r="C95" s="2"/>
      <c r="D95" s="2"/>
      <c r="E95" s="2"/>
      <c r="F95" s="2"/>
      <c r="G95" s="2"/>
      <c r="H95" s="2"/>
      <c r="I95" s="2"/>
      <c r="J95" s="2"/>
      <c r="K95" s="2"/>
      <c r="L95" s="2"/>
      <c r="M95" s="2"/>
      <c r="N95" s="2"/>
    </row>
    <row r="96" spans="1:14" s="243" customFormat="1" ht="12.75" hidden="1">
      <c r="A96" s="2"/>
      <c r="B96" s="2"/>
      <c r="C96" s="2"/>
      <c r="D96" s="2"/>
      <c r="E96" s="2"/>
      <c r="F96" s="2"/>
      <c r="G96" s="2"/>
      <c r="H96" s="2"/>
      <c r="I96" s="2"/>
      <c r="J96" s="2"/>
      <c r="K96" s="2"/>
      <c r="L96" s="2"/>
      <c r="M96" s="2"/>
      <c r="N96" s="2"/>
    </row>
    <row r="97" spans="1:14" s="243" customFormat="1" ht="12.75" hidden="1">
      <c r="A97" s="2"/>
      <c r="B97" s="2"/>
      <c r="C97" s="2"/>
      <c r="D97" s="2"/>
      <c r="E97" s="2"/>
      <c r="F97" s="2"/>
      <c r="G97" s="2"/>
      <c r="H97" s="2"/>
      <c r="I97" s="2"/>
      <c r="J97" s="2"/>
      <c r="K97" s="2"/>
      <c r="L97" s="2"/>
      <c r="M97" s="2"/>
      <c r="N97" s="2"/>
    </row>
    <row r="98" spans="1:14" s="243" customFormat="1" ht="12.75" hidden="1">
      <c r="A98" s="2"/>
      <c r="B98" s="2"/>
      <c r="C98" s="2"/>
      <c r="D98" s="2"/>
      <c r="E98" s="2"/>
      <c r="F98" s="2"/>
      <c r="G98" s="2"/>
      <c r="H98" s="2"/>
      <c r="I98" s="2"/>
      <c r="J98" s="2"/>
      <c r="K98" s="2"/>
      <c r="L98" s="2"/>
      <c r="M98" s="2"/>
      <c r="N98" s="2"/>
    </row>
    <row r="99" spans="1:14" s="243" customFormat="1" ht="12.75" hidden="1">
      <c r="A99" s="2"/>
      <c r="B99" s="2"/>
      <c r="C99" s="2"/>
      <c r="D99" s="2"/>
      <c r="E99" s="2"/>
      <c r="F99" s="2"/>
      <c r="G99" s="2"/>
      <c r="H99" s="2"/>
      <c r="I99" s="2"/>
      <c r="J99" s="2"/>
      <c r="K99" s="2"/>
      <c r="L99" s="2"/>
      <c r="M99" s="2"/>
      <c r="N99" s="2"/>
    </row>
    <row r="100" spans="1:14" s="243" customFormat="1" ht="12.75" hidden="1">
      <c r="A100" s="2"/>
      <c r="B100" s="2"/>
      <c r="C100" s="2"/>
      <c r="D100" s="2"/>
      <c r="E100" s="2"/>
      <c r="F100" s="2"/>
      <c r="G100" s="2"/>
      <c r="H100" s="2"/>
      <c r="I100" s="2"/>
      <c r="J100" s="2"/>
      <c r="K100" s="2"/>
      <c r="L100" s="2"/>
      <c r="M100" s="2"/>
      <c r="N100" s="2"/>
    </row>
    <row r="101" spans="1:14" s="243" customFormat="1" ht="12.75" hidden="1">
      <c r="A101" s="2"/>
      <c r="B101" s="2"/>
      <c r="C101" s="2"/>
      <c r="D101" s="2"/>
      <c r="E101" s="2"/>
      <c r="F101" s="2"/>
      <c r="G101" s="2"/>
      <c r="H101" s="2"/>
      <c r="I101" s="2"/>
      <c r="J101" s="2"/>
      <c r="K101" s="2"/>
      <c r="L101" s="2"/>
      <c r="M101" s="2"/>
      <c r="N101" s="2"/>
    </row>
    <row r="102" spans="1:14" s="243" customFormat="1" ht="12.75" hidden="1">
      <c r="A102" s="2"/>
      <c r="B102" s="2"/>
      <c r="C102" s="2"/>
      <c r="D102" s="2"/>
      <c r="E102" s="2"/>
      <c r="F102" s="2"/>
      <c r="G102" s="2"/>
      <c r="H102" s="2"/>
      <c r="I102" s="2"/>
      <c r="J102" s="2"/>
      <c r="K102" s="2"/>
      <c r="L102" s="2"/>
      <c r="M102" s="2"/>
      <c r="N102" s="2"/>
    </row>
    <row r="103" spans="1:14" s="243" customFormat="1" ht="12.75" hidden="1">
      <c r="A103" s="2"/>
      <c r="B103" s="2"/>
      <c r="C103" s="2"/>
      <c r="D103" s="2"/>
      <c r="E103" s="2"/>
      <c r="F103" s="2"/>
      <c r="G103" s="2"/>
      <c r="H103" s="2"/>
      <c r="I103" s="2"/>
      <c r="J103" s="2"/>
      <c r="K103" s="2"/>
      <c r="L103" s="2"/>
      <c r="M103" s="2"/>
      <c r="N103" s="2"/>
    </row>
    <row r="104" spans="1:14" s="243" customFormat="1" ht="12.75" hidden="1">
      <c r="A104" s="2"/>
      <c r="B104" s="2"/>
      <c r="C104" s="2"/>
      <c r="D104" s="2"/>
      <c r="E104" s="2"/>
      <c r="F104" s="2"/>
      <c r="G104" s="2"/>
      <c r="H104" s="2"/>
      <c r="I104" s="2"/>
      <c r="J104" s="2"/>
      <c r="K104" s="2"/>
      <c r="L104" s="2"/>
      <c r="M104" s="2"/>
      <c r="N104" s="2"/>
    </row>
    <row r="105" spans="1:14" s="243" customFormat="1" ht="12.75" hidden="1">
      <c r="A105" s="2"/>
      <c r="B105" s="2"/>
      <c r="C105" s="2"/>
      <c r="D105" s="2"/>
      <c r="E105" s="2"/>
      <c r="F105" s="2"/>
      <c r="G105" s="2"/>
      <c r="H105" s="2"/>
      <c r="I105" s="2"/>
      <c r="J105" s="2"/>
      <c r="K105" s="2"/>
      <c r="L105" s="2"/>
      <c r="M105" s="2"/>
      <c r="N105" s="2"/>
    </row>
    <row r="106" spans="1:14" s="243" customFormat="1" ht="12.75" hidden="1">
      <c r="A106" s="2"/>
      <c r="B106" s="2"/>
      <c r="C106" s="2"/>
      <c r="D106" s="2"/>
      <c r="E106" s="2"/>
      <c r="F106" s="2"/>
      <c r="G106" s="2"/>
      <c r="H106" s="2"/>
      <c r="I106" s="2"/>
      <c r="J106" s="2"/>
      <c r="K106" s="2"/>
      <c r="L106" s="2"/>
      <c r="M106" s="2"/>
      <c r="N106" s="2"/>
    </row>
    <row r="107" spans="1:14" s="243" customFormat="1" ht="12.75" hidden="1">
      <c r="A107" s="2"/>
      <c r="B107" s="2"/>
      <c r="C107" s="2"/>
      <c r="D107" s="2"/>
      <c r="E107" s="2"/>
      <c r="F107" s="2"/>
      <c r="G107" s="2"/>
      <c r="H107" s="2"/>
      <c r="I107" s="2"/>
      <c r="J107" s="2"/>
      <c r="K107" s="2"/>
      <c r="L107" s="2"/>
      <c r="M107" s="2"/>
      <c r="N107" s="2"/>
    </row>
    <row r="108" spans="1:14" s="243" customFormat="1" ht="12.75" hidden="1">
      <c r="A108" s="2"/>
      <c r="B108" s="2"/>
      <c r="C108" s="2"/>
      <c r="D108" s="2"/>
      <c r="E108" s="2"/>
      <c r="F108" s="2"/>
      <c r="G108" s="2"/>
      <c r="H108" s="2"/>
      <c r="I108" s="2"/>
      <c r="J108" s="2"/>
      <c r="K108" s="2"/>
      <c r="L108" s="2"/>
      <c r="M108" s="2"/>
      <c r="N108" s="2"/>
    </row>
    <row r="109" spans="1:14" s="243" customFormat="1" ht="12.75" hidden="1">
      <c r="A109" s="2"/>
      <c r="B109" s="2"/>
      <c r="C109" s="2"/>
      <c r="D109" s="2"/>
      <c r="E109" s="2"/>
      <c r="F109" s="2"/>
      <c r="G109" s="2"/>
      <c r="H109" s="2"/>
      <c r="I109" s="2"/>
      <c r="J109" s="2"/>
      <c r="K109" s="2"/>
      <c r="L109" s="2"/>
      <c r="M109" s="2"/>
      <c r="N109" s="2"/>
    </row>
    <row r="110" spans="1:14" s="243" customFormat="1" ht="12.75" hidden="1">
      <c r="A110" s="2"/>
      <c r="B110" s="2"/>
      <c r="C110" s="2"/>
      <c r="D110" s="2"/>
      <c r="E110" s="2"/>
      <c r="F110" s="2"/>
      <c r="G110" s="2"/>
      <c r="H110" s="2"/>
      <c r="I110" s="2"/>
      <c r="J110" s="2"/>
      <c r="K110" s="2"/>
      <c r="L110" s="2"/>
      <c r="M110" s="2"/>
      <c r="N110" s="2"/>
    </row>
    <row r="111" spans="1:14" s="243" customFormat="1" ht="12.75" hidden="1">
      <c r="A111" s="2"/>
      <c r="B111" s="2"/>
      <c r="C111" s="2"/>
      <c r="D111" s="2"/>
      <c r="E111" s="2"/>
      <c r="F111" s="2"/>
      <c r="G111" s="2"/>
      <c r="H111" s="2"/>
      <c r="I111" s="2"/>
      <c r="J111" s="2"/>
      <c r="K111" s="2"/>
      <c r="L111" s="2"/>
      <c r="M111" s="2"/>
      <c r="N111" s="2"/>
    </row>
    <row r="112" spans="1:14" s="243" customFormat="1" ht="12.75" hidden="1">
      <c r="A112" s="2"/>
      <c r="B112" s="2"/>
      <c r="C112" s="2"/>
      <c r="D112" s="2"/>
      <c r="E112" s="2"/>
      <c r="F112" s="2"/>
      <c r="G112" s="2"/>
      <c r="H112" s="2"/>
      <c r="I112" s="2"/>
      <c r="J112" s="2"/>
      <c r="K112" s="2"/>
      <c r="L112" s="2"/>
      <c r="M112" s="2"/>
      <c r="N112" s="2"/>
    </row>
    <row r="113" spans="1:14" s="243" customFormat="1" ht="12.75" hidden="1">
      <c r="A113" s="2"/>
      <c r="B113" s="2"/>
      <c r="C113" s="2"/>
      <c r="D113" s="2"/>
      <c r="E113" s="2"/>
      <c r="F113" s="2"/>
      <c r="G113" s="2"/>
      <c r="H113" s="2"/>
      <c r="I113" s="2"/>
      <c r="J113" s="2"/>
      <c r="K113" s="2"/>
      <c r="L113" s="2"/>
      <c r="M113" s="2"/>
      <c r="N113" s="2"/>
    </row>
    <row r="114" spans="1:14" s="243" customFormat="1" ht="12.75" hidden="1">
      <c r="A114" s="2"/>
      <c r="B114" s="2"/>
      <c r="C114" s="2"/>
      <c r="D114" s="2"/>
      <c r="E114" s="2"/>
      <c r="F114" s="2"/>
      <c r="G114" s="2"/>
      <c r="H114" s="2"/>
      <c r="I114" s="2"/>
      <c r="J114" s="2"/>
      <c r="K114" s="2"/>
      <c r="L114" s="2"/>
      <c r="M114" s="2"/>
      <c r="N114" s="2"/>
    </row>
    <row r="115" spans="1:14" s="243" customFormat="1" ht="12.75" hidden="1">
      <c r="A115" s="2"/>
      <c r="B115" s="2"/>
      <c r="C115" s="2"/>
      <c r="D115" s="2"/>
      <c r="E115" s="2"/>
      <c r="F115" s="2"/>
      <c r="G115" s="2"/>
      <c r="H115" s="2"/>
      <c r="I115" s="2"/>
      <c r="J115" s="2"/>
      <c r="K115" s="2"/>
      <c r="L115" s="2"/>
      <c r="M115" s="2"/>
      <c r="N115" s="2"/>
    </row>
    <row r="116" spans="1:14" s="243" customFormat="1" ht="12.75" hidden="1">
      <c r="A116" s="2"/>
      <c r="B116" s="2"/>
      <c r="C116" s="2"/>
      <c r="D116" s="2"/>
      <c r="E116" s="2"/>
      <c r="F116" s="2"/>
      <c r="G116" s="2"/>
      <c r="H116" s="2"/>
      <c r="I116" s="2"/>
      <c r="J116" s="2"/>
      <c r="K116" s="2"/>
      <c r="L116" s="2"/>
      <c r="M116" s="2"/>
      <c r="N116" s="2"/>
    </row>
    <row r="117" spans="1:14" s="243" customFormat="1" ht="12.75" hidden="1">
      <c r="A117" s="2"/>
      <c r="B117" s="2"/>
      <c r="C117" s="2"/>
      <c r="D117" s="2"/>
      <c r="E117" s="2"/>
      <c r="F117" s="2"/>
      <c r="G117" s="2"/>
      <c r="H117" s="2"/>
      <c r="I117" s="2"/>
      <c r="J117" s="2"/>
      <c r="K117" s="2"/>
      <c r="L117" s="2"/>
      <c r="M117" s="2"/>
      <c r="N117" s="2"/>
    </row>
    <row r="118" spans="1:14" s="243" customFormat="1" ht="12.75" hidden="1">
      <c r="A118" s="2"/>
      <c r="B118" s="2"/>
      <c r="C118" s="2"/>
      <c r="D118" s="2"/>
      <c r="E118" s="2"/>
      <c r="F118" s="2"/>
      <c r="G118" s="2"/>
      <c r="H118" s="2"/>
      <c r="I118" s="2"/>
      <c r="J118" s="2"/>
      <c r="K118" s="2"/>
      <c r="L118" s="2"/>
      <c r="M118" s="2"/>
      <c r="N118" s="2"/>
    </row>
    <row r="119" spans="1:14" s="243" customFormat="1" ht="12.75" hidden="1">
      <c r="A119" s="2"/>
      <c r="B119" s="2"/>
      <c r="C119" s="2"/>
      <c r="D119" s="2"/>
      <c r="E119" s="2"/>
      <c r="F119" s="2"/>
      <c r="G119" s="2"/>
      <c r="H119" s="2"/>
      <c r="I119" s="2"/>
      <c r="J119" s="2"/>
      <c r="K119" s="2"/>
      <c r="L119" s="2"/>
      <c r="M119" s="2"/>
      <c r="N119" s="2"/>
    </row>
    <row r="120" spans="1:14" s="243" customFormat="1" ht="12.75" hidden="1">
      <c r="A120" s="2"/>
      <c r="B120" s="2"/>
      <c r="C120" s="2"/>
      <c r="D120" s="2"/>
      <c r="E120" s="2"/>
      <c r="F120" s="2"/>
      <c r="G120" s="2"/>
      <c r="H120" s="2"/>
      <c r="I120" s="2"/>
      <c r="J120" s="2"/>
      <c r="K120" s="2"/>
      <c r="L120" s="2"/>
      <c r="M120" s="2"/>
      <c r="N120" s="2"/>
    </row>
    <row r="121" spans="1:14" s="243" customFormat="1" ht="12.75" hidden="1">
      <c r="A121" s="2"/>
      <c r="B121" s="2"/>
      <c r="C121" s="2"/>
      <c r="D121" s="2"/>
      <c r="E121" s="2"/>
      <c r="F121" s="2"/>
      <c r="G121" s="2"/>
      <c r="H121" s="2"/>
      <c r="I121" s="2"/>
      <c r="J121" s="2"/>
      <c r="K121" s="2"/>
      <c r="L121" s="2"/>
      <c r="M121" s="2"/>
      <c r="N121" s="2"/>
    </row>
    <row r="122" spans="1:14" s="243" customFormat="1" ht="12.75" hidden="1">
      <c r="A122" s="2"/>
      <c r="B122" s="2"/>
      <c r="C122" s="2"/>
      <c r="D122" s="2"/>
      <c r="E122" s="2"/>
      <c r="F122" s="2"/>
      <c r="G122" s="2"/>
      <c r="H122" s="2"/>
      <c r="I122" s="2"/>
      <c r="J122" s="2"/>
      <c r="K122" s="2"/>
      <c r="L122" s="2"/>
      <c r="M122" s="2"/>
      <c r="N122" s="2"/>
    </row>
    <row r="123" spans="1:14" s="243" customFormat="1" ht="12.75" hidden="1">
      <c r="A123" s="2"/>
      <c r="B123" s="2"/>
      <c r="C123" s="2"/>
      <c r="D123" s="2"/>
      <c r="E123" s="2"/>
      <c r="F123" s="2"/>
      <c r="G123" s="2"/>
      <c r="H123" s="2"/>
      <c r="I123" s="2"/>
      <c r="J123" s="2"/>
      <c r="K123" s="2"/>
      <c r="L123" s="2"/>
      <c r="M123" s="2"/>
      <c r="N123" s="2"/>
    </row>
    <row r="124" spans="1:14" s="243" customFormat="1" ht="12.75" hidden="1">
      <c r="A124" s="2"/>
      <c r="B124" s="2"/>
      <c r="C124" s="2"/>
      <c r="D124" s="2"/>
      <c r="E124" s="2"/>
      <c r="F124" s="2"/>
      <c r="G124" s="2"/>
      <c r="H124" s="2"/>
      <c r="I124" s="2"/>
      <c r="J124" s="2"/>
      <c r="K124" s="2"/>
      <c r="L124" s="2"/>
      <c r="M124" s="2"/>
      <c r="N124" s="2"/>
    </row>
    <row r="125" spans="1:14" s="243" customFormat="1" ht="12.75" hidden="1">
      <c r="A125" s="2"/>
      <c r="B125" s="2"/>
      <c r="C125" s="2"/>
      <c r="D125" s="2"/>
      <c r="E125" s="2"/>
      <c r="F125" s="2"/>
      <c r="G125" s="2"/>
      <c r="H125" s="2"/>
      <c r="I125" s="2"/>
      <c r="J125" s="2"/>
      <c r="K125" s="2"/>
      <c r="L125" s="2"/>
      <c r="M125" s="2"/>
      <c r="N125" s="2"/>
    </row>
    <row r="126" spans="1:14" s="243" customFormat="1" ht="12.75" hidden="1">
      <c r="A126" s="2"/>
      <c r="B126" s="2"/>
      <c r="C126" s="2"/>
      <c r="D126" s="2"/>
      <c r="E126" s="2"/>
      <c r="F126" s="2"/>
      <c r="G126" s="2"/>
      <c r="H126" s="2"/>
      <c r="I126" s="2"/>
      <c r="J126" s="2"/>
      <c r="K126" s="2"/>
      <c r="L126" s="2"/>
      <c r="M126" s="2"/>
      <c r="N126" s="2"/>
    </row>
    <row r="127" spans="1:14" s="243" customFormat="1" ht="12.75" hidden="1">
      <c r="A127" s="2"/>
      <c r="B127" s="2"/>
      <c r="C127" s="2"/>
      <c r="D127" s="2"/>
      <c r="E127" s="2"/>
      <c r="F127" s="2"/>
      <c r="G127" s="2"/>
      <c r="H127" s="2"/>
      <c r="I127" s="2"/>
      <c r="J127" s="2"/>
      <c r="K127" s="2"/>
      <c r="L127" s="2"/>
      <c r="M127" s="2"/>
      <c r="N127" s="2"/>
    </row>
    <row r="128" spans="1:14" s="243" customFormat="1" ht="12.75" hidden="1">
      <c r="A128" s="2"/>
      <c r="B128" s="2"/>
      <c r="C128" s="2"/>
      <c r="D128" s="2"/>
      <c r="E128" s="2"/>
      <c r="F128" s="2"/>
      <c r="G128" s="2"/>
      <c r="H128" s="2"/>
      <c r="I128" s="2"/>
      <c r="J128" s="2"/>
      <c r="K128" s="2"/>
      <c r="L128" s="2"/>
      <c r="M128" s="2"/>
      <c r="N128" s="2"/>
    </row>
    <row r="129" spans="1:14" s="243" customFormat="1" ht="12.75" hidden="1">
      <c r="A129" s="2"/>
      <c r="B129" s="2"/>
      <c r="C129" s="2"/>
      <c r="D129" s="2"/>
      <c r="E129" s="2"/>
      <c r="F129" s="2"/>
      <c r="G129" s="2"/>
      <c r="H129" s="2"/>
      <c r="I129" s="2"/>
      <c r="J129" s="2"/>
      <c r="K129" s="2"/>
      <c r="L129" s="2"/>
      <c r="M129" s="2"/>
      <c r="N129" s="2"/>
    </row>
    <row r="130" spans="1:14" s="243" customFormat="1" ht="12.75" hidden="1">
      <c r="A130" s="2"/>
      <c r="B130" s="2"/>
      <c r="C130" s="2"/>
      <c r="D130" s="2"/>
      <c r="E130" s="2"/>
      <c r="F130" s="2"/>
      <c r="G130" s="2"/>
      <c r="H130" s="2"/>
      <c r="I130" s="2"/>
      <c r="J130" s="2"/>
      <c r="K130" s="2"/>
      <c r="L130" s="2"/>
      <c r="M130" s="2"/>
      <c r="N130" s="2"/>
    </row>
    <row r="131" spans="1:14" s="243" customFormat="1" ht="12.75" hidden="1">
      <c r="A131" s="2"/>
      <c r="B131" s="2"/>
      <c r="C131" s="2"/>
      <c r="D131" s="2"/>
      <c r="E131" s="2"/>
      <c r="F131" s="2"/>
      <c r="G131" s="2"/>
      <c r="H131" s="2"/>
      <c r="I131" s="2"/>
      <c r="J131" s="2"/>
      <c r="K131" s="2"/>
      <c r="L131" s="2"/>
      <c r="M131" s="2"/>
      <c r="N131" s="2"/>
    </row>
    <row r="132" spans="1:14" s="243" customFormat="1" ht="12.75" hidden="1">
      <c r="A132" s="2"/>
      <c r="B132" s="2"/>
      <c r="C132" s="2"/>
      <c r="D132" s="2"/>
      <c r="E132" s="2"/>
      <c r="F132" s="2"/>
      <c r="G132" s="2"/>
      <c r="H132" s="2"/>
      <c r="I132" s="2"/>
      <c r="J132" s="2"/>
      <c r="K132" s="2"/>
      <c r="L132" s="2"/>
      <c r="M132" s="2"/>
      <c r="N132" s="2"/>
    </row>
    <row r="133" spans="1:14" s="243" customFormat="1" ht="12.75" hidden="1">
      <c r="A133" s="2"/>
      <c r="B133" s="2"/>
      <c r="C133" s="2"/>
      <c r="D133" s="2"/>
      <c r="E133" s="2"/>
      <c r="F133" s="2"/>
      <c r="G133" s="2"/>
      <c r="H133" s="2"/>
      <c r="I133" s="2"/>
      <c r="J133" s="2"/>
      <c r="K133" s="2"/>
      <c r="L133" s="2"/>
      <c r="M133" s="2"/>
      <c r="N133" s="2"/>
    </row>
    <row r="134" spans="1:14" s="243" customFormat="1" ht="12.75" hidden="1">
      <c r="A134" s="2"/>
      <c r="B134" s="2"/>
      <c r="C134" s="2"/>
      <c r="D134" s="2"/>
      <c r="E134" s="2"/>
      <c r="F134" s="2"/>
      <c r="G134" s="2"/>
      <c r="H134" s="2"/>
      <c r="I134" s="2"/>
      <c r="J134" s="2"/>
      <c r="K134" s="2"/>
      <c r="L134" s="2"/>
      <c r="M134" s="2"/>
      <c r="N134" s="2"/>
    </row>
    <row r="135" spans="1:14" s="243" customFormat="1" ht="12.75" hidden="1">
      <c r="A135" s="2"/>
      <c r="B135" s="2"/>
      <c r="C135" s="2"/>
      <c r="D135" s="2"/>
      <c r="E135" s="2"/>
      <c r="F135" s="2"/>
      <c r="G135" s="2"/>
      <c r="H135" s="2"/>
      <c r="I135" s="2"/>
      <c r="J135" s="2"/>
      <c r="K135" s="2"/>
      <c r="L135" s="2"/>
      <c r="M135" s="2"/>
      <c r="N135" s="2"/>
    </row>
    <row r="136" spans="1:14" s="243" customFormat="1" ht="12.75" hidden="1">
      <c r="A136" s="2"/>
      <c r="B136" s="2"/>
      <c r="C136" s="2"/>
      <c r="D136" s="2"/>
      <c r="E136" s="2"/>
      <c r="F136" s="2"/>
      <c r="G136" s="2"/>
      <c r="H136" s="2"/>
      <c r="I136" s="2"/>
      <c r="J136" s="2"/>
      <c r="K136" s="2"/>
      <c r="L136" s="2"/>
      <c r="M136" s="2"/>
      <c r="N136" s="2"/>
    </row>
    <row r="137" spans="1:14" s="243" customFormat="1" ht="12.75" hidden="1">
      <c r="A137" s="2"/>
      <c r="B137" s="2"/>
      <c r="C137" s="2"/>
      <c r="D137" s="2"/>
      <c r="E137" s="2"/>
      <c r="F137" s="2"/>
      <c r="G137" s="2"/>
      <c r="H137" s="2"/>
      <c r="I137" s="2"/>
      <c r="J137" s="2"/>
      <c r="K137" s="2"/>
      <c r="L137" s="2"/>
      <c r="M137" s="2"/>
      <c r="N137" s="2"/>
    </row>
    <row r="138" spans="1:14" s="243" customFormat="1" ht="12.75" hidden="1">
      <c r="A138" s="2"/>
      <c r="B138" s="2"/>
      <c r="C138" s="2"/>
      <c r="D138" s="2"/>
      <c r="E138" s="2"/>
      <c r="F138" s="2"/>
      <c r="G138" s="2"/>
      <c r="H138" s="2"/>
      <c r="I138" s="2"/>
      <c r="J138" s="2"/>
      <c r="K138" s="2"/>
      <c r="L138" s="2"/>
      <c r="M138" s="2"/>
      <c r="N138" s="2"/>
    </row>
    <row r="139" spans="1:14" s="243" customFormat="1" ht="12.75" hidden="1">
      <c r="A139" s="2"/>
      <c r="B139" s="2"/>
      <c r="C139" s="2"/>
      <c r="D139" s="2"/>
      <c r="E139" s="2"/>
      <c r="F139" s="2"/>
      <c r="G139" s="2"/>
      <c r="H139" s="2"/>
      <c r="I139" s="2"/>
      <c r="J139" s="2"/>
      <c r="K139" s="2"/>
      <c r="L139" s="2"/>
      <c r="M139" s="2"/>
      <c r="N139" s="2"/>
    </row>
    <row r="140" spans="1:14" s="243" customFormat="1" ht="12.75" hidden="1">
      <c r="A140" s="2"/>
      <c r="B140" s="2"/>
      <c r="C140" s="2"/>
      <c r="D140" s="2"/>
      <c r="E140" s="2"/>
      <c r="F140" s="2"/>
      <c r="G140" s="2"/>
      <c r="H140" s="2"/>
      <c r="I140" s="2"/>
      <c r="J140" s="2"/>
      <c r="K140" s="2"/>
      <c r="L140" s="2"/>
      <c r="M140" s="2"/>
      <c r="N140" s="2"/>
    </row>
  </sheetData>
  <mergeCells count="85">
    <mergeCell ref="G18:K18"/>
    <mergeCell ref="G25:K25"/>
    <mergeCell ref="G19:K19"/>
    <mergeCell ref="G20:K20"/>
    <mergeCell ref="G21:K21"/>
    <mergeCell ref="G22:K22"/>
    <mergeCell ref="G23:K23"/>
    <mergeCell ref="G24:K24"/>
    <mergeCell ref="C27:C28"/>
    <mergeCell ref="B77:N77"/>
    <mergeCell ref="G32:K32"/>
    <mergeCell ref="B33:L33"/>
    <mergeCell ref="G64:K64"/>
    <mergeCell ref="B65:L65"/>
    <mergeCell ref="B58:M58"/>
    <mergeCell ref="E59:E60"/>
    <mergeCell ref="F59:F60"/>
    <mergeCell ref="L59:L60"/>
    <mergeCell ref="B59:B60"/>
    <mergeCell ref="C59:C60"/>
    <mergeCell ref="G59:K60"/>
    <mergeCell ref="G57:K57"/>
    <mergeCell ref="G61:K61"/>
    <mergeCell ref="G54:K54"/>
    <mergeCell ref="E5:E6"/>
    <mergeCell ref="B26:M26"/>
    <mergeCell ref="E27:E28"/>
    <mergeCell ref="F27:F28"/>
    <mergeCell ref="G48:K49"/>
    <mergeCell ref="B48:B49"/>
    <mergeCell ref="E48:E49"/>
    <mergeCell ref="F48:F49"/>
    <mergeCell ref="C37:C38"/>
    <mergeCell ref="D37:D38"/>
    <mergeCell ref="G29:K29"/>
    <mergeCell ref="G30:K30"/>
    <mergeCell ref="G31:K31"/>
    <mergeCell ref="L27:L28"/>
    <mergeCell ref="M27:M28"/>
    <mergeCell ref="B27:B28"/>
    <mergeCell ref="M5:M6"/>
    <mergeCell ref="L5:L6"/>
    <mergeCell ref="F5:F6"/>
    <mergeCell ref="L16:L17"/>
    <mergeCell ref="M16:M17"/>
    <mergeCell ref="M59:M60"/>
    <mergeCell ref="G50:K50"/>
    <mergeCell ref="D5:D6"/>
    <mergeCell ref="C5:C6"/>
    <mergeCell ref="G5:K5"/>
    <mergeCell ref="C48:C49"/>
    <mergeCell ref="D48:D49"/>
    <mergeCell ref="E37:E38"/>
    <mergeCell ref="F37:F38"/>
    <mergeCell ref="G37:K37"/>
    <mergeCell ref="B47:M47"/>
    <mergeCell ref="L48:L49"/>
    <mergeCell ref="M48:M49"/>
    <mergeCell ref="D27:D28"/>
    <mergeCell ref="G27:K28"/>
    <mergeCell ref="B36:M36"/>
    <mergeCell ref="G62:K62"/>
    <mergeCell ref="G63:K63"/>
    <mergeCell ref="D59:D60"/>
    <mergeCell ref="G56:K56"/>
    <mergeCell ref="G51:K51"/>
    <mergeCell ref="G52:K52"/>
    <mergeCell ref="G53:K53"/>
    <mergeCell ref="G55:K55"/>
    <mergeCell ref="B3:F3"/>
    <mergeCell ref="G3:M3"/>
    <mergeCell ref="B35:F35"/>
    <mergeCell ref="G35:M35"/>
    <mergeCell ref="L37:L38"/>
    <mergeCell ref="M37:M38"/>
    <mergeCell ref="B37:B38"/>
    <mergeCell ref="B5:B6"/>
    <mergeCell ref="B15:M15"/>
    <mergeCell ref="G16:K17"/>
    <mergeCell ref="B16:B17"/>
    <mergeCell ref="C16:C17"/>
    <mergeCell ref="D16:D17"/>
    <mergeCell ref="E16:E17"/>
    <mergeCell ref="F16:F17"/>
    <mergeCell ref="B4:M4"/>
  </mergeCells>
  <hyperlinks>
    <hyperlink ref="B1" location="ToC!A1" display="Retour à la table des matières" xr:uid="{00000000-0004-0000-1D00-000000000000}"/>
  </hyperlinks>
  <pageMargins left="0.51181102362204722" right="0.51181102362204722" top="0.51181102362204722" bottom="0.51181102362204722" header="0.23622047244094491" footer="0.23622047244094491"/>
  <pageSetup scale="75" firstPageNumber="6" fitToHeight="0" orientation="landscape" r:id="rId1"/>
  <headerFooter>
    <oddFooter>&amp;L&amp;G&amp;CInformations supplémentaires sur les 
fonds propres réglementaires&amp;RPage &amp;P de &amp;N]</oddFooter>
  </headerFooter>
  <rowBreaks count="1" manualBreakCount="1">
    <brk id="34" min="1" max="12"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DFB9-EF02-428D-A004-827FE2EF314E}">
  <sheetPr codeName="Sheet3">
    <pageSetUpPr fitToPage="1"/>
  </sheetPr>
  <dimension ref="A1:S28"/>
  <sheetViews>
    <sheetView zoomScale="160" zoomScaleNormal="160" workbookViewId="0"/>
  </sheetViews>
  <sheetFormatPr defaultColWidth="0" defaultRowHeight="14.45" customHeight="1" zeroHeight="1"/>
  <cols>
    <col min="1" max="1" width="2.140625" style="1" customWidth="1"/>
    <col min="2" max="2" width="141" style="1" customWidth="1"/>
    <col min="3" max="3" width="2.42578125" style="1" customWidth="1"/>
    <col min="4" max="4" width="0.5703125" style="1" customWidth="1"/>
    <col min="5" max="5" width="2" style="1" customWidth="1"/>
    <col min="6" max="16384" width="9.140625" style="1" hidden="1"/>
  </cols>
  <sheetData>
    <row r="1" spans="2:19" ht="15">
      <c r="B1" s="33" t="s">
        <v>5</v>
      </c>
    </row>
    <row r="2" spans="2:19" s="31" customFormat="1" ht="20.100000000000001" customHeight="1">
      <c r="B2" s="1953" t="s">
        <v>693</v>
      </c>
      <c r="C2" s="1954"/>
      <c r="D2" s="1955"/>
      <c r="F2" s="32"/>
      <c r="G2" s="32"/>
      <c r="H2" s="32"/>
      <c r="I2" s="32"/>
      <c r="J2" s="32"/>
      <c r="K2" s="32"/>
      <c r="L2" s="32"/>
      <c r="M2" s="32"/>
      <c r="N2" s="32"/>
      <c r="O2" s="32"/>
      <c r="P2" s="32"/>
      <c r="Q2" s="32"/>
      <c r="R2" s="32"/>
      <c r="S2" s="32"/>
    </row>
    <row r="3" spans="2:19" ht="340.5" customHeight="1">
      <c r="B3" s="1814"/>
      <c r="C3" s="1815"/>
      <c r="D3" s="1816"/>
    </row>
    <row r="4" spans="2:19" ht="109.35" customHeight="1">
      <c r="B4" s="1814"/>
      <c r="C4" s="1815"/>
      <c r="D4" s="1816"/>
    </row>
    <row r="5" spans="2:19" ht="51.6" customHeight="1">
      <c r="B5" s="1817"/>
      <c r="C5" s="1818"/>
      <c r="D5" s="1819"/>
    </row>
    <row r="6" spans="2:19" ht="15"/>
    <row r="28" spans="2:2" ht="14.45" hidden="1" customHeight="1">
      <c r="B28" s="650"/>
    </row>
  </sheetData>
  <mergeCells count="1">
    <mergeCell ref="B2:D2"/>
  </mergeCells>
  <hyperlinks>
    <hyperlink ref="B1" location="ToC!A1" display="Retour à la table des matières" xr:uid="{00000000-0004-0000-0200-000000000000}"/>
  </hyperlinks>
  <pageMargins left="0.51181102362204722" right="0.51181102362204722" top="0.51181102362204722" bottom="0.51181102362204722" header="0.23622047244094491" footer="0.23622047244094491"/>
  <pageSetup scale="85" firstPageNumber="6" orientation="landscape" r:id="rId1"/>
  <headerFooter>
    <oddFooter>&amp;L&amp;G&amp;CInformations supplémentaires sur les 
fonds propres réglementaires&amp;RPage &amp;P de &amp;N</oddFoot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6AFC3-9F2F-425E-8FB3-2EF65E885A66}">
  <sheetPr codeName="Sheet27">
    <tabColor theme="5"/>
    <pageSetUpPr fitToPage="1"/>
  </sheetPr>
  <dimension ref="A1:S41"/>
  <sheetViews>
    <sheetView zoomScaleNormal="100" zoomScaleSheetLayoutView="85" workbookViewId="0"/>
  </sheetViews>
  <sheetFormatPr defaultColWidth="0" defaultRowHeight="15" zeroHeight="1"/>
  <cols>
    <col min="1" max="1" width="1.42578125" style="1" customWidth="1"/>
    <col min="2" max="2" width="10.42578125" customWidth="1"/>
    <col min="3" max="3" width="30.42578125" customWidth="1"/>
    <col min="4" max="4" width="18.42578125" customWidth="1"/>
    <col min="5" max="6" width="15.42578125" customWidth="1"/>
    <col min="7" max="7" width="16.42578125" customWidth="1"/>
    <col min="8" max="8" width="17.42578125" customWidth="1"/>
    <col min="9" max="9" width="12.42578125" customWidth="1"/>
    <col min="10" max="10" width="1.42578125" customWidth="1"/>
    <col min="11" max="16384" width="8.42578125" hidden="1"/>
  </cols>
  <sheetData>
    <row r="1" spans="1:19" ht="12.2" customHeight="1">
      <c r="B1" s="100" t="s">
        <v>5</v>
      </c>
      <c r="C1" s="1"/>
      <c r="D1" s="1"/>
      <c r="E1" s="1"/>
      <c r="F1" s="1"/>
      <c r="G1" s="1"/>
      <c r="H1" s="1"/>
      <c r="I1" s="1"/>
      <c r="J1" s="1"/>
      <c r="K1" s="1"/>
      <c r="L1" s="1"/>
      <c r="M1" s="1"/>
      <c r="N1" s="1"/>
      <c r="O1" s="1"/>
      <c r="P1" s="1"/>
      <c r="Q1" s="1"/>
      <c r="R1" s="1"/>
      <c r="S1" s="1"/>
    </row>
    <row r="2" spans="1:19" s="295" customFormat="1" ht="20.100000000000001" customHeight="1">
      <c r="A2" s="31"/>
      <c r="B2" s="861" t="s">
        <v>1214</v>
      </c>
      <c r="C2" s="513"/>
      <c r="D2" s="513"/>
      <c r="E2" s="513"/>
      <c r="F2" s="513"/>
      <c r="G2" s="513"/>
      <c r="H2" s="513"/>
      <c r="I2" s="512"/>
      <c r="J2" s="31"/>
    </row>
    <row r="3" spans="1:19" ht="15" customHeight="1">
      <c r="B3" s="2219" t="s">
        <v>701</v>
      </c>
      <c r="C3" s="2220"/>
      <c r="D3" s="373" t="s">
        <v>77</v>
      </c>
      <c r="E3" s="373" t="s">
        <v>149</v>
      </c>
      <c r="F3" s="373" t="s">
        <v>148</v>
      </c>
      <c r="G3" s="373" t="s">
        <v>177</v>
      </c>
      <c r="H3" s="373" t="s">
        <v>176</v>
      </c>
      <c r="I3" s="715" t="s">
        <v>175</v>
      </c>
      <c r="J3" s="1"/>
    </row>
    <row r="4" spans="1:19" s="243" customFormat="1" ht="21.6" customHeight="1">
      <c r="A4" s="2"/>
      <c r="B4" s="2221"/>
      <c r="C4" s="2222"/>
      <c r="D4" s="2010" t="s">
        <v>427</v>
      </c>
      <c r="E4" s="2010" t="s">
        <v>426</v>
      </c>
      <c r="F4" s="2010" t="s">
        <v>425</v>
      </c>
      <c r="G4" s="2010" t="s">
        <v>998</v>
      </c>
      <c r="H4" s="2010" t="s">
        <v>1115</v>
      </c>
      <c r="I4" s="2217" t="s">
        <v>327</v>
      </c>
      <c r="J4" s="2"/>
    </row>
    <row r="5" spans="1:19" s="243" customFormat="1" ht="21.6" customHeight="1">
      <c r="A5" s="2"/>
      <c r="B5" s="2223"/>
      <c r="C5" s="2224"/>
      <c r="D5" s="2097"/>
      <c r="E5" s="2097"/>
      <c r="F5" s="2097"/>
      <c r="G5" s="2097"/>
      <c r="H5" s="2097"/>
      <c r="I5" s="2132"/>
      <c r="J5" s="2"/>
    </row>
    <row r="6" spans="1:19" s="243" customFormat="1" ht="21.6" customHeight="1">
      <c r="A6" s="2"/>
      <c r="B6" s="2218" t="str">
        <f>+CurrQtr</f>
        <v>T3 2023 
Bâle III révisé</v>
      </c>
      <c r="C6" s="2117"/>
      <c r="D6" s="624"/>
      <c r="E6" s="624"/>
      <c r="F6" s="624"/>
      <c r="G6" s="362"/>
      <c r="H6" s="624"/>
      <c r="I6" s="1591"/>
      <c r="J6" s="2"/>
    </row>
    <row r="7" spans="1:19" s="243" customFormat="1" ht="27" customHeight="1">
      <c r="A7" s="2"/>
      <c r="B7" s="699">
        <v>1</v>
      </c>
      <c r="C7" s="425" t="s">
        <v>999</v>
      </c>
      <c r="D7" s="188">
        <v>290</v>
      </c>
      <c r="E7" s="188">
        <v>744</v>
      </c>
      <c r="F7" s="420"/>
      <c r="G7" s="856">
        <v>1.4</v>
      </c>
      <c r="H7" s="188">
        <v>1447</v>
      </c>
      <c r="I7" s="823">
        <v>606</v>
      </c>
      <c r="J7" s="2"/>
    </row>
    <row r="8" spans="1:19" s="243" customFormat="1" ht="40.5">
      <c r="A8" s="2"/>
      <c r="B8" s="699">
        <v>2</v>
      </c>
      <c r="C8" s="690" t="s">
        <v>778</v>
      </c>
      <c r="D8" s="420"/>
      <c r="E8" s="420"/>
      <c r="F8" s="188">
        <v>19030</v>
      </c>
      <c r="G8" s="856">
        <v>1.4</v>
      </c>
      <c r="H8" s="188">
        <v>26434</v>
      </c>
      <c r="I8" s="823">
        <v>5471</v>
      </c>
      <c r="J8" s="2"/>
    </row>
    <row r="9" spans="1:19" s="243" customFormat="1" ht="25.5">
      <c r="A9" s="2"/>
      <c r="B9" s="699">
        <v>3</v>
      </c>
      <c r="C9" s="690" t="s">
        <v>1000</v>
      </c>
      <c r="D9" s="420"/>
      <c r="E9" s="420"/>
      <c r="F9" s="420"/>
      <c r="G9" s="855"/>
      <c r="H9" s="188">
        <v>0</v>
      </c>
      <c r="I9" s="823">
        <v>0</v>
      </c>
      <c r="J9" s="2"/>
    </row>
    <row r="10" spans="1:19" s="243" customFormat="1" ht="25.5">
      <c r="A10" s="2"/>
      <c r="B10" s="699">
        <v>4</v>
      </c>
      <c r="C10" s="690" t="s">
        <v>1001</v>
      </c>
      <c r="D10" s="420"/>
      <c r="E10" s="420"/>
      <c r="F10" s="420"/>
      <c r="G10" s="855"/>
      <c r="H10" s="188">
        <v>14821</v>
      </c>
      <c r="I10" s="823">
        <v>3355</v>
      </c>
      <c r="J10" s="2"/>
    </row>
    <row r="11" spans="1:19" s="243" customFormat="1" ht="25.5">
      <c r="A11" s="2"/>
      <c r="B11" s="697">
        <v>5</v>
      </c>
      <c r="C11" s="688" t="s">
        <v>422</v>
      </c>
      <c r="D11" s="854"/>
      <c r="E11" s="854"/>
      <c r="F11" s="854"/>
      <c r="G11" s="853"/>
      <c r="H11" s="470">
        <v>20042</v>
      </c>
      <c r="I11" s="822">
        <v>1981</v>
      </c>
      <c r="J11" s="2"/>
    </row>
    <row r="12" spans="1:19" s="243" customFormat="1" ht="12.75">
      <c r="A12" s="2"/>
      <c r="B12" s="852">
        <v>6</v>
      </c>
      <c r="C12" s="851" t="s">
        <v>58</v>
      </c>
      <c r="D12" s="849"/>
      <c r="E12" s="849"/>
      <c r="F12" s="849"/>
      <c r="G12" s="850"/>
      <c r="H12" s="849"/>
      <c r="I12" s="848">
        <v>11413</v>
      </c>
      <c r="J12" s="2"/>
    </row>
    <row r="13" spans="1:19" s="243" customFormat="1" ht="12.75">
      <c r="A13" s="2"/>
      <c r="B13" s="640"/>
      <c r="C13" s="601"/>
      <c r="D13" s="638"/>
      <c r="E13" s="638"/>
      <c r="F13" s="638"/>
      <c r="G13" s="860"/>
      <c r="H13" s="638"/>
      <c r="I13" s="638"/>
      <c r="J13" s="2"/>
    </row>
    <row r="14" spans="1:19" s="243" customFormat="1" ht="12.75">
      <c r="A14" s="2"/>
      <c r="B14" s="2215" t="str">
        <f>LastQtr</f>
        <v>T2 2023 _x000D_
Bâle III révisé</v>
      </c>
      <c r="C14" s="2216"/>
      <c r="D14" s="858"/>
      <c r="E14" s="858"/>
      <c r="F14" s="858"/>
      <c r="G14" s="859"/>
      <c r="H14" s="858"/>
      <c r="I14" s="857"/>
      <c r="J14" s="2"/>
    </row>
    <row r="15" spans="1:19" s="243" customFormat="1" ht="12.75">
      <c r="A15" s="2"/>
      <c r="B15" s="699">
        <v>1</v>
      </c>
      <c r="C15" s="425" t="s">
        <v>999</v>
      </c>
      <c r="D15" s="188">
        <v>314</v>
      </c>
      <c r="E15" s="188">
        <v>708</v>
      </c>
      <c r="F15" s="420"/>
      <c r="G15" s="856">
        <v>1.4</v>
      </c>
      <c r="H15" s="188">
        <v>1424</v>
      </c>
      <c r="I15" s="823">
        <v>714</v>
      </c>
      <c r="J15" s="2"/>
    </row>
    <row r="16" spans="1:19" s="243" customFormat="1" ht="40.5">
      <c r="A16" s="2"/>
      <c r="B16" s="699">
        <v>2</v>
      </c>
      <c r="C16" s="690" t="s">
        <v>778</v>
      </c>
      <c r="D16" s="420"/>
      <c r="E16" s="420"/>
      <c r="F16" s="188">
        <v>17680</v>
      </c>
      <c r="G16" s="856">
        <v>1.4</v>
      </c>
      <c r="H16" s="188">
        <v>24473</v>
      </c>
      <c r="I16" s="823">
        <v>5063</v>
      </c>
      <c r="J16" s="2"/>
    </row>
    <row r="17" spans="1:10" s="243" customFormat="1" ht="25.5">
      <c r="A17" s="2"/>
      <c r="B17" s="699">
        <v>3</v>
      </c>
      <c r="C17" s="690" t="s">
        <v>1000</v>
      </c>
      <c r="D17" s="420"/>
      <c r="E17" s="420"/>
      <c r="F17" s="420"/>
      <c r="G17" s="855"/>
      <c r="H17" s="188">
        <v>0</v>
      </c>
      <c r="I17" s="823">
        <v>0</v>
      </c>
      <c r="J17" s="2"/>
    </row>
    <row r="18" spans="1:10" s="243" customFormat="1" ht="25.5">
      <c r="A18" s="2"/>
      <c r="B18" s="699">
        <v>4</v>
      </c>
      <c r="C18" s="690" t="s">
        <v>1001</v>
      </c>
      <c r="D18" s="420"/>
      <c r="E18" s="420"/>
      <c r="F18" s="420"/>
      <c r="G18" s="855"/>
      <c r="H18" s="188">
        <v>15074</v>
      </c>
      <c r="I18" s="823">
        <v>2838</v>
      </c>
      <c r="J18" s="2"/>
    </row>
    <row r="19" spans="1:10" s="243" customFormat="1" ht="25.5">
      <c r="A19" s="2"/>
      <c r="B19" s="697">
        <v>5</v>
      </c>
      <c r="C19" s="688" t="s">
        <v>422</v>
      </c>
      <c r="D19" s="854"/>
      <c r="E19" s="854"/>
      <c r="F19" s="854"/>
      <c r="G19" s="853"/>
      <c r="H19" s="470">
        <v>19245</v>
      </c>
      <c r="I19" s="822">
        <v>1863</v>
      </c>
      <c r="J19" s="2"/>
    </row>
    <row r="20" spans="1:10" s="243" customFormat="1" ht="12.75">
      <c r="A20" s="2"/>
      <c r="B20" s="852">
        <v>6</v>
      </c>
      <c r="C20" s="851" t="s">
        <v>58</v>
      </c>
      <c r="D20" s="849"/>
      <c r="E20" s="849"/>
      <c r="F20" s="849"/>
      <c r="G20" s="850"/>
      <c r="H20" s="849"/>
      <c r="I20" s="848">
        <v>10478</v>
      </c>
      <c r="J20" s="2"/>
    </row>
    <row r="21" spans="1:10" s="243" customFormat="1" ht="12.75">
      <c r="A21" s="2"/>
      <c r="B21" s="640"/>
      <c r="C21" s="601"/>
      <c r="D21" s="638"/>
      <c r="E21" s="638"/>
      <c r="F21" s="638"/>
      <c r="G21" s="860"/>
      <c r="H21" s="638"/>
      <c r="I21" s="638"/>
      <c r="J21" s="2"/>
    </row>
    <row r="22" spans="1:10" s="243" customFormat="1" ht="12.75">
      <c r="A22" s="2"/>
      <c r="B22" s="2215" t="str">
        <f>Last2Qtr</f>
        <v>T1 2023 _x000D_
Bâle III</v>
      </c>
      <c r="C22" s="2216"/>
      <c r="D22" s="858"/>
      <c r="E22" s="858"/>
      <c r="F22" s="858"/>
      <c r="G22" s="859"/>
      <c r="H22" s="858"/>
      <c r="I22" s="857"/>
      <c r="J22" s="2"/>
    </row>
    <row r="23" spans="1:10" s="243" customFormat="1" ht="12.75">
      <c r="A23" s="2"/>
      <c r="B23" s="699">
        <v>1</v>
      </c>
      <c r="C23" s="425" t="s">
        <v>999</v>
      </c>
      <c r="D23" s="188">
        <v>445</v>
      </c>
      <c r="E23" s="188">
        <v>931</v>
      </c>
      <c r="F23" s="420"/>
      <c r="G23" s="856">
        <v>1.4</v>
      </c>
      <c r="H23" s="188">
        <v>1924</v>
      </c>
      <c r="I23" s="823">
        <v>929</v>
      </c>
      <c r="J23" s="2"/>
    </row>
    <row r="24" spans="1:10" s="243" customFormat="1" ht="40.5">
      <c r="A24" s="2"/>
      <c r="B24" s="699">
        <v>2</v>
      </c>
      <c r="C24" s="690" t="s">
        <v>778</v>
      </c>
      <c r="D24" s="420"/>
      <c r="E24" s="420"/>
      <c r="F24" s="188">
        <v>18386</v>
      </c>
      <c r="G24" s="856">
        <v>1.4</v>
      </c>
      <c r="H24" s="188">
        <v>25479</v>
      </c>
      <c r="I24" s="823">
        <v>5599</v>
      </c>
      <c r="J24" s="2"/>
    </row>
    <row r="25" spans="1:10" s="243" customFormat="1" ht="25.5">
      <c r="A25" s="2"/>
      <c r="B25" s="699">
        <v>3</v>
      </c>
      <c r="C25" s="690" t="s">
        <v>1000</v>
      </c>
      <c r="D25" s="420"/>
      <c r="E25" s="420"/>
      <c r="F25" s="420"/>
      <c r="G25" s="855"/>
      <c r="H25" s="188">
        <v>0</v>
      </c>
      <c r="I25" s="823">
        <v>0</v>
      </c>
      <c r="J25" s="2"/>
    </row>
    <row r="26" spans="1:10" s="243" customFormat="1" ht="25.5">
      <c r="A26" s="2"/>
      <c r="B26" s="699">
        <v>4</v>
      </c>
      <c r="C26" s="690" t="s">
        <v>1001</v>
      </c>
      <c r="D26" s="420"/>
      <c r="E26" s="420"/>
      <c r="F26" s="420"/>
      <c r="G26" s="855"/>
      <c r="H26" s="188">
        <v>20545</v>
      </c>
      <c r="I26" s="823">
        <v>4626</v>
      </c>
      <c r="J26" s="2"/>
    </row>
    <row r="27" spans="1:10" s="243" customFormat="1" ht="25.5">
      <c r="A27" s="2"/>
      <c r="B27" s="697">
        <v>5</v>
      </c>
      <c r="C27" s="688" t="s">
        <v>422</v>
      </c>
      <c r="D27" s="854"/>
      <c r="E27" s="854"/>
      <c r="F27" s="854"/>
      <c r="G27" s="853"/>
      <c r="H27" s="470">
        <v>21160</v>
      </c>
      <c r="I27" s="822">
        <v>2414</v>
      </c>
      <c r="J27" s="2"/>
    </row>
    <row r="28" spans="1:10" s="243" customFormat="1" ht="12.75">
      <c r="A28" s="2"/>
      <c r="B28" s="1805">
        <v>6</v>
      </c>
      <c r="C28" s="851" t="s">
        <v>58</v>
      </c>
      <c r="D28" s="849"/>
      <c r="E28" s="849"/>
      <c r="F28" s="849"/>
      <c r="G28" s="850"/>
      <c r="H28" s="849"/>
      <c r="I28" s="848">
        <v>13568</v>
      </c>
      <c r="J28" s="2"/>
    </row>
    <row r="29" spans="1:10" s="243" customFormat="1" ht="12.75">
      <c r="A29" s="2"/>
      <c r="B29" s="640"/>
      <c r="C29" s="601"/>
      <c r="D29" s="638"/>
      <c r="E29" s="638"/>
      <c r="F29" s="638"/>
      <c r="G29" s="860"/>
      <c r="H29" s="638"/>
      <c r="I29" s="638"/>
      <c r="J29" s="2"/>
    </row>
    <row r="30" spans="1:10" s="243" customFormat="1" ht="12.75">
      <c r="A30" s="2"/>
      <c r="B30" s="2215" t="str">
        <f>Last3Qtr</f>
        <v>T4 2022 _x000D_
Bâle III</v>
      </c>
      <c r="C30" s="2216"/>
      <c r="D30" s="858"/>
      <c r="E30" s="858"/>
      <c r="F30" s="858"/>
      <c r="G30" s="859"/>
      <c r="H30" s="858"/>
      <c r="I30" s="857"/>
      <c r="J30" s="2"/>
    </row>
    <row r="31" spans="1:10" s="243" customFormat="1" ht="12.75">
      <c r="A31" s="2"/>
      <c r="B31" s="699">
        <v>1</v>
      </c>
      <c r="C31" s="425" t="s">
        <v>999</v>
      </c>
      <c r="D31" s="188">
        <v>435</v>
      </c>
      <c r="E31" s="188">
        <v>790</v>
      </c>
      <c r="F31" s="420"/>
      <c r="G31" s="856">
        <v>1.4</v>
      </c>
      <c r="H31" s="188">
        <v>1713</v>
      </c>
      <c r="I31" s="823">
        <v>648</v>
      </c>
      <c r="J31" s="2"/>
    </row>
    <row r="32" spans="1:10" s="243" customFormat="1" ht="40.5">
      <c r="A32" s="2"/>
      <c r="B32" s="699">
        <v>2</v>
      </c>
      <c r="C32" s="690" t="s">
        <v>778</v>
      </c>
      <c r="D32" s="420"/>
      <c r="E32" s="420"/>
      <c r="F32" s="188">
        <v>19547</v>
      </c>
      <c r="G32" s="856">
        <v>1.4</v>
      </c>
      <c r="H32" s="188">
        <v>27032</v>
      </c>
      <c r="I32" s="823">
        <v>5715</v>
      </c>
      <c r="J32" s="2"/>
    </row>
    <row r="33" spans="1:10" s="243" customFormat="1" ht="25.5">
      <c r="A33" s="2"/>
      <c r="B33" s="699">
        <v>3</v>
      </c>
      <c r="C33" s="690" t="s">
        <v>1000</v>
      </c>
      <c r="D33" s="420"/>
      <c r="E33" s="420"/>
      <c r="F33" s="420"/>
      <c r="G33" s="855"/>
      <c r="H33" s="188">
        <v>0</v>
      </c>
      <c r="I33" s="823">
        <v>0</v>
      </c>
      <c r="J33" s="2"/>
    </row>
    <row r="34" spans="1:10" s="243" customFormat="1" ht="25.5">
      <c r="A34" s="2"/>
      <c r="B34" s="699">
        <v>4</v>
      </c>
      <c r="C34" s="690" t="s">
        <v>1001</v>
      </c>
      <c r="D34" s="420"/>
      <c r="E34" s="420"/>
      <c r="F34" s="420"/>
      <c r="G34" s="855"/>
      <c r="H34" s="188">
        <v>21065</v>
      </c>
      <c r="I34" s="823">
        <v>4307</v>
      </c>
      <c r="J34" s="2"/>
    </row>
    <row r="35" spans="1:10" s="243" customFormat="1" ht="25.5">
      <c r="A35" s="2"/>
      <c r="B35" s="697">
        <v>5</v>
      </c>
      <c r="C35" s="688" t="s">
        <v>422</v>
      </c>
      <c r="D35" s="854"/>
      <c r="E35" s="854"/>
      <c r="F35" s="854"/>
      <c r="G35" s="853"/>
      <c r="H35" s="470">
        <v>20954</v>
      </c>
      <c r="I35" s="822">
        <v>2411</v>
      </c>
      <c r="J35" s="2"/>
    </row>
    <row r="36" spans="1:10" s="243" customFormat="1" ht="12.75">
      <c r="A36" s="2"/>
      <c r="B36" s="852">
        <v>6</v>
      </c>
      <c r="C36" s="851" t="s">
        <v>58</v>
      </c>
      <c r="D36" s="849"/>
      <c r="E36" s="849"/>
      <c r="F36" s="849"/>
      <c r="G36" s="850"/>
      <c r="H36" s="849"/>
      <c r="I36" s="848">
        <v>13081</v>
      </c>
      <c r="J36" s="2"/>
    </row>
    <row r="37" spans="1:10" s="243" customFormat="1" ht="14.1" customHeight="1">
      <c r="A37" s="2"/>
      <c r="B37" s="2107" t="s">
        <v>779</v>
      </c>
      <c r="C37" s="2107"/>
      <c r="D37" s="2107"/>
      <c r="E37" s="2107"/>
      <c r="F37" s="2107"/>
      <c r="G37" s="2107"/>
      <c r="H37" s="2107"/>
      <c r="I37" s="2107"/>
      <c r="J37" s="2"/>
    </row>
    <row r="38" spans="1:10" s="243" customFormat="1" ht="14.1" customHeight="1">
      <c r="A38" s="2"/>
      <c r="B38" s="2107" t="s">
        <v>780</v>
      </c>
      <c r="C38" s="2107"/>
      <c r="D38" s="2107"/>
      <c r="E38" s="2107"/>
      <c r="F38" s="2107"/>
      <c r="G38" s="2107"/>
      <c r="H38" s="2107"/>
      <c r="I38" s="2107"/>
      <c r="J38" s="2"/>
    </row>
    <row r="39" spans="1:10" s="243" customFormat="1" ht="14.1" hidden="1" customHeight="1">
      <c r="A39" s="2"/>
      <c r="B39" s="2107"/>
      <c r="C39" s="2107"/>
      <c r="D39" s="2107"/>
      <c r="E39" s="2107"/>
      <c r="F39" s="2107"/>
      <c r="G39" s="2107"/>
      <c r="H39" s="2107"/>
      <c r="I39" s="2107"/>
      <c r="J39" s="2"/>
    </row>
    <row r="40" spans="1:10" s="243" customFormat="1" ht="7.5" hidden="1" customHeight="1">
      <c r="A40" s="2"/>
      <c r="B40" s="2107"/>
      <c r="C40" s="2107"/>
      <c r="D40" s="2107"/>
      <c r="E40" s="2107"/>
      <c r="F40" s="2107"/>
      <c r="G40" s="2107"/>
      <c r="H40" s="2107"/>
      <c r="I40" s="2107"/>
      <c r="J40" s="2"/>
    </row>
    <row r="41" spans="1:10" s="2" customFormat="1" ht="8.1" hidden="1" customHeight="1"/>
  </sheetData>
  <mergeCells count="15">
    <mergeCell ref="I4:I5"/>
    <mergeCell ref="B14:C14"/>
    <mergeCell ref="B6:C6"/>
    <mergeCell ref="H4:H5"/>
    <mergeCell ref="F4:F5"/>
    <mergeCell ref="B3:C5"/>
    <mergeCell ref="E4:E5"/>
    <mergeCell ref="G4:G5"/>
    <mergeCell ref="D4:D5"/>
    <mergeCell ref="B30:C30"/>
    <mergeCell ref="B37:I37"/>
    <mergeCell ref="B38:I38"/>
    <mergeCell ref="B40:I40"/>
    <mergeCell ref="B22:C22"/>
    <mergeCell ref="B39:I39"/>
  </mergeCells>
  <hyperlinks>
    <hyperlink ref="B1" location="ToC!A1" display="Retour à la table des matières" xr:uid="{00000000-0004-0000-1E00-000000000000}"/>
  </hyperlinks>
  <pageMargins left="0.51181102362204722" right="0.51181102362204722" top="0.51181102362204722" bottom="0.51181102362204722" header="0.23622047244094491" footer="0.23622047244094491"/>
  <pageSetup scale="62" firstPageNumber="6" orientation="landscape" r:id="rId1"/>
  <headerFooter>
    <oddFooter>&amp;L&amp;G&amp;CInformations supplémentaires sur les 
fonds propres réglementaires&amp;RPage &amp;P de &amp;N]</oddFooter>
  </headerFooter>
  <rowBreaks count="1" manualBreakCount="1">
    <brk id="21" min="1" max="8"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E4AB2-AF06-4F58-BA39-8A5534EE4917}">
  <sheetPr codeName="Sheet28">
    <tabColor theme="5"/>
    <pageSetUpPr fitToPage="1"/>
  </sheetPr>
  <dimension ref="A1:S109"/>
  <sheetViews>
    <sheetView zoomScale="130" zoomScaleNormal="130" workbookViewId="0"/>
  </sheetViews>
  <sheetFormatPr defaultColWidth="0" defaultRowHeight="15" zeroHeight="1"/>
  <cols>
    <col min="1" max="1" width="1.42578125" style="1" customWidth="1"/>
    <col min="2" max="2" width="10" customWidth="1"/>
    <col min="3" max="3" width="49.42578125" style="1" customWidth="1"/>
    <col min="4" max="11" width="12.85546875" style="1" customWidth="1"/>
    <col min="12" max="12" width="1.42578125" customWidth="1"/>
    <col min="13" max="13" width="0" hidden="1" customWidth="1"/>
    <col min="14" max="16384" width="8.42578125" hidden="1"/>
  </cols>
  <sheetData>
    <row r="1" spans="1:19" ht="12.2" customHeight="1">
      <c r="B1" s="100" t="s">
        <v>5</v>
      </c>
      <c r="L1" s="1"/>
      <c r="M1" s="1"/>
      <c r="N1" s="1"/>
      <c r="O1" s="1"/>
      <c r="P1" s="1"/>
      <c r="Q1" s="1"/>
      <c r="R1" s="1"/>
      <c r="S1" s="1"/>
    </row>
    <row r="2" spans="1:19" s="295" customFormat="1" ht="20.100000000000001" customHeight="1">
      <c r="A2" s="31"/>
      <c r="B2" s="298" t="s">
        <v>1215</v>
      </c>
      <c r="C2" s="297"/>
      <c r="D2" s="297"/>
      <c r="E2" s="297"/>
      <c r="F2" s="297"/>
      <c r="G2" s="297"/>
      <c r="H2" s="297"/>
      <c r="I2" s="297"/>
      <c r="J2" s="297"/>
      <c r="K2" s="296"/>
      <c r="L2" s="31"/>
      <c r="M2" s="862"/>
    </row>
    <row r="3" spans="1:19" ht="15" customHeight="1">
      <c r="B3" s="2228" t="s">
        <v>701</v>
      </c>
      <c r="C3" s="2229"/>
      <c r="D3" s="2226" t="str">
        <f>+CurrQtr</f>
        <v>T3 2023 
Bâle III révisé</v>
      </c>
      <c r="E3" s="2226"/>
      <c r="F3" s="2226" t="str">
        <f>LastQtr</f>
        <v>T2 2023 _x000D_
Bâle III révisé</v>
      </c>
      <c r="G3" s="2226"/>
      <c r="H3" s="2226" t="str">
        <f>Last2Qtr</f>
        <v>T1 2023 _x000D_
Bâle III</v>
      </c>
      <c r="I3" s="2226"/>
      <c r="J3" s="2226" t="str">
        <f>Last3Qtr</f>
        <v>T4 2022 _x000D_
Bâle III</v>
      </c>
      <c r="K3" s="2227"/>
      <c r="L3" s="1"/>
    </row>
    <row r="4" spans="1:19" ht="15" customHeight="1">
      <c r="B4" s="2230"/>
      <c r="C4" s="2104"/>
      <c r="D4" s="1760" t="s">
        <v>77</v>
      </c>
      <c r="E4" s="1761" t="s">
        <v>149</v>
      </c>
      <c r="F4" s="1762" t="s">
        <v>1304</v>
      </c>
      <c r="G4" s="1762" t="s">
        <v>1335</v>
      </c>
      <c r="H4" s="1762" t="s">
        <v>1305</v>
      </c>
      <c r="I4" s="1762" t="s">
        <v>1336</v>
      </c>
      <c r="J4" s="1762" t="s">
        <v>1306</v>
      </c>
      <c r="K4" s="1763" t="s">
        <v>1337</v>
      </c>
      <c r="L4" s="1"/>
    </row>
    <row r="5" spans="1:19" s="243" customFormat="1" ht="14.85" customHeight="1">
      <c r="A5" s="2"/>
      <c r="B5" s="2230"/>
      <c r="C5" s="2104"/>
      <c r="D5" s="2036" t="s">
        <v>1115</v>
      </c>
      <c r="E5" s="2048" t="s">
        <v>327</v>
      </c>
      <c r="F5" s="2036" t="s">
        <v>1115</v>
      </c>
      <c r="G5" s="2046" t="s">
        <v>327</v>
      </c>
      <c r="H5" s="2036" t="s">
        <v>1115</v>
      </c>
      <c r="I5" s="2046" t="s">
        <v>327</v>
      </c>
      <c r="J5" s="2036" t="s">
        <v>1115</v>
      </c>
      <c r="K5" s="2138" t="s">
        <v>418</v>
      </c>
      <c r="L5" s="2"/>
    </row>
    <row r="6" spans="1:19" s="243" customFormat="1" ht="51.75" customHeight="1">
      <c r="A6" s="2"/>
      <c r="B6" s="2231"/>
      <c r="C6" s="2232"/>
      <c r="D6" s="2038"/>
      <c r="E6" s="2049"/>
      <c r="F6" s="2038"/>
      <c r="G6" s="2047"/>
      <c r="H6" s="2038"/>
      <c r="I6" s="2047"/>
      <c r="J6" s="2038"/>
      <c r="K6" s="2225"/>
      <c r="L6" s="2"/>
    </row>
    <row r="7" spans="1:19" s="243" customFormat="1" ht="12.75">
      <c r="A7" s="2"/>
      <c r="B7" s="575"/>
      <c r="C7" s="574" t="s">
        <v>431</v>
      </c>
      <c r="D7" s="320">
        <v>27881</v>
      </c>
      <c r="E7" s="572">
        <v>4356</v>
      </c>
      <c r="F7" s="318">
        <v>24222</v>
      </c>
      <c r="G7" s="318">
        <v>5658</v>
      </c>
      <c r="H7" s="318">
        <v>27361</v>
      </c>
      <c r="I7" s="318">
        <v>5743</v>
      </c>
      <c r="J7" s="318">
        <v>28595</v>
      </c>
      <c r="K7" s="572">
        <v>6422</v>
      </c>
      <c r="L7" s="2"/>
    </row>
    <row r="8" spans="1:19" s="243" customFormat="1" ht="12.75">
      <c r="A8" s="2"/>
      <c r="B8" s="182">
        <v>1</v>
      </c>
      <c r="C8" s="425" t="s">
        <v>430</v>
      </c>
      <c r="D8" s="421"/>
      <c r="E8" s="187">
        <v>917</v>
      </c>
      <c r="F8" s="420"/>
      <c r="G8" s="188">
        <v>1277</v>
      </c>
      <c r="H8" s="420"/>
      <c r="I8" s="188">
        <v>1285</v>
      </c>
      <c r="J8" s="420"/>
      <c r="K8" s="187">
        <v>1621</v>
      </c>
      <c r="L8" s="2"/>
    </row>
    <row r="9" spans="1:19" s="243" customFormat="1" ht="25.5">
      <c r="A9" s="2"/>
      <c r="B9" s="182">
        <v>2</v>
      </c>
      <c r="C9" s="425" t="s">
        <v>1420</v>
      </c>
      <c r="D9" s="421"/>
      <c r="E9" s="187">
        <v>3439</v>
      </c>
      <c r="F9" s="420"/>
      <c r="G9" s="188">
        <v>4381</v>
      </c>
      <c r="H9" s="420"/>
      <c r="I9" s="188">
        <v>4458</v>
      </c>
      <c r="J9" s="420"/>
      <c r="K9" s="187">
        <v>4801</v>
      </c>
      <c r="L9" s="2"/>
    </row>
    <row r="10" spans="1:19" s="243" customFormat="1" ht="12.75">
      <c r="A10" s="2"/>
      <c r="B10" s="182">
        <v>3</v>
      </c>
      <c r="C10" s="425" t="s">
        <v>429</v>
      </c>
      <c r="D10" s="189">
        <v>0</v>
      </c>
      <c r="E10" s="187">
        <v>0</v>
      </c>
      <c r="F10" s="188">
        <v>0</v>
      </c>
      <c r="G10" s="188">
        <v>0</v>
      </c>
      <c r="H10" s="188">
        <v>0</v>
      </c>
      <c r="I10" s="188">
        <v>0</v>
      </c>
      <c r="J10" s="188">
        <v>0</v>
      </c>
      <c r="K10" s="187">
        <v>0</v>
      </c>
      <c r="L10" s="2"/>
    </row>
    <row r="11" spans="1:19" s="243" customFormat="1" ht="12.75">
      <c r="A11" s="2"/>
      <c r="B11" s="356">
        <v>4</v>
      </c>
      <c r="C11" s="579" t="s">
        <v>428</v>
      </c>
      <c r="D11" s="354">
        <v>27881</v>
      </c>
      <c r="E11" s="351">
        <v>4356</v>
      </c>
      <c r="F11" s="352">
        <v>24222</v>
      </c>
      <c r="G11" s="352">
        <v>5658</v>
      </c>
      <c r="H11" s="352">
        <v>27361</v>
      </c>
      <c r="I11" s="352">
        <v>5743</v>
      </c>
      <c r="J11" s="352">
        <v>28595</v>
      </c>
      <c r="K11" s="351">
        <v>6422</v>
      </c>
      <c r="L11" s="2"/>
    </row>
    <row r="12" spans="1:19" s="243" customFormat="1" ht="6" customHeight="1">
      <c r="A12" s="2"/>
      <c r="B12" s="2"/>
      <c r="C12" s="2"/>
      <c r="D12" s="2"/>
      <c r="E12" s="2"/>
      <c r="F12" s="2"/>
      <c r="G12" s="2"/>
      <c r="H12" s="2"/>
      <c r="I12" s="2"/>
      <c r="J12" s="2"/>
      <c r="K12" s="2"/>
      <c r="L12" s="2"/>
    </row>
    <row r="13" spans="1:19" s="243" customFormat="1" ht="5.45" hidden="1" customHeight="1">
      <c r="A13" s="2"/>
      <c r="B13" s="2107"/>
      <c r="C13" s="2107"/>
      <c r="D13" s="2107"/>
      <c r="E13" s="2107"/>
      <c r="F13" s="2107"/>
      <c r="G13" s="2107"/>
      <c r="H13" s="2107"/>
      <c r="I13" s="2107"/>
      <c r="J13" s="2107"/>
      <c r="K13" s="2107"/>
      <c r="L13" s="2"/>
    </row>
    <row r="14" spans="1:19" s="243" customFormat="1" ht="5.25" hidden="1" customHeight="1">
      <c r="A14" s="2"/>
      <c r="B14" s="268"/>
      <c r="C14" s="2"/>
      <c r="D14" s="2"/>
      <c r="E14" s="2"/>
      <c r="F14" s="2"/>
      <c r="G14" s="2"/>
      <c r="H14" s="2"/>
      <c r="I14" s="2"/>
      <c r="J14" s="2"/>
      <c r="K14" s="2"/>
      <c r="L14" s="2"/>
    </row>
    <row r="15" spans="1:19" s="243" customFormat="1" ht="12.75" hidden="1">
      <c r="A15" s="2"/>
      <c r="C15" s="2"/>
      <c r="D15" s="2"/>
      <c r="E15" s="2"/>
      <c r="F15" s="2"/>
      <c r="G15" s="2"/>
      <c r="H15" s="2"/>
      <c r="I15" s="2"/>
      <c r="J15" s="2"/>
      <c r="K15" s="2"/>
    </row>
    <row r="16" spans="1:19" s="243" customFormat="1" ht="12.75" hidden="1">
      <c r="A16" s="2"/>
      <c r="C16" s="2"/>
      <c r="D16" s="2"/>
      <c r="E16" s="2"/>
      <c r="F16" s="2"/>
      <c r="G16" s="2"/>
      <c r="H16" s="2"/>
      <c r="I16" s="2"/>
      <c r="J16" s="2"/>
      <c r="K16" s="2"/>
    </row>
    <row r="17" spans="1:11" s="243" customFormat="1" ht="12.75" hidden="1">
      <c r="A17" s="2"/>
      <c r="C17" s="2"/>
      <c r="D17" s="2"/>
      <c r="E17" s="2"/>
      <c r="F17" s="2"/>
      <c r="G17" s="2"/>
      <c r="H17" s="2"/>
      <c r="I17" s="2"/>
      <c r="J17" s="2"/>
      <c r="K17" s="2"/>
    </row>
    <row r="18" spans="1:11" s="243" customFormat="1" ht="12.75" hidden="1">
      <c r="A18" s="2"/>
      <c r="C18" s="2"/>
      <c r="D18" s="2"/>
      <c r="E18" s="2"/>
      <c r="F18" s="2"/>
      <c r="G18" s="2"/>
      <c r="H18" s="2"/>
      <c r="I18" s="2"/>
      <c r="J18" s="2"/>
      <c r="K18" s="2"/>
    </row>
    <row r="19" spans="1:11" s="243" customFormat="1" ht="12.75" hidden="1">
      <c r="A19" s="2"/>
      <c r="C19" s="2"/>
      <c r="D19" s="2"/>
      <c r="E19" s="2"/>
      <c r="F19" s="2"/>
      <c r="G19" s="2"/>
      <c r="H19" s="2"/>
      <c r="I19" s="2"/>
      <c r="J19" s="2"/>
      <c r="K19" s="2"/>
    </row>
    <row r="20" spans="1:11" s="243" customFormat="1" ht="12.75" hidden="1">
      <c r="A20" s="2"/>
      <c r="C20" s="2"/>
      <c r="D20" s="2"/>
      <c r="E20" s="2"/>
      <c r="F20" s="2"/>
      <c r="G20" s="2"/>
      <c r="H20" s="2"/>
      <c r="I20" s="2"/>
      <c r="J20" s="2"/>
      <c r="K20" s="2"/>
    </row>
    <row r="21" spans="1:11" s="243" customFormat="1" ht="12.75" hidden="1">
      <c r="A21" s="2"/>
      <c r="C21" s="2"/>
      <c r="D21" s="2"/>
      <c r="E21" s="2"/>
      <c r="F21" s="2"/>
      <c r="G21" s="2"/>
      <c r="H21" s="2"/>
      <c r="I21" s="2"/>
      <c r="J21" s="2"/>
      <c r="K21" s="2"/>
    </row>
    <row r="22" spans="1:11" s="243" customFormat="1" ht="12.75" hidden="1">
      <c r="A22" s="2"/>
      <c r="C22" s="2"/>
      <c r="D22" s="2"/>
      <c r="E22" s="2"/>
      <c r="F22" s="2"/>
      <c r="G22" s="2"/>
      <c r="H22" s="2"/>
      <c r="I22" s="2"/>
      <c r="J22" s="2"/>
      <c r="K22" s="2"/>
    </row>
    <row r="23" spans="1:11" s="243" customFormat="1" ht="12.75" hidden="1">
      <c r="A23" s="2"/>
      <c r="C23" s="2"/>
      <c r="D23" s="2"/>
      <c r="E23" s="2"/>
      <c r="F23" s="2"/>
      <c r="G23" s="2"/>
      <c r="H23" s="2"/>
      <c r="I23" s="2"/>
      <c r="J23" s="2"/>
      <c r="K23" s="2"/>
    </row>
    <row r="24" spans="1:11" s="243" customFormat="1" ht="12.75" hidden="1">
      <c r="A24" s="2"/>
      <c r="C24" s="2"/>
      <c r="D24" s="2"/>
      <c r="E24" s="2"/>
      <c r="F24" s="2"/>
      <c r="G24" s="2"/>
      <c r="H24" s="2"/>
      <c r="I24" s="2"/>
      <c r="J24" s="2"/>
      <c r="K24" s="2"/>
    </row>
    <row r="25" spans="1:11" s="243" customFormat="1" ht="12.75" hidden="1">
      <c r="A25" s="2"/>
      <c r="C25" s="2"/>
      <c r="D25" s="2"/>
      <c r="E25" s="2"/>
      <c r="F25" s="2"/>
      <c r="G25" s="2"/>
      <c r="H25" s="2"/>
      <c r="I25" s="2"/>
      <c r="J25" s="2"/>
      <c r="K25" s="2"/>
    </row>
    <row r="26" spans="1:11" s="243" customFormat="1" ht="12.75" hidden="1">
      <c r="A26" s="2"/>
      <c r="C26" s="2"/>
      <c r="D26" s="2"/>
      <c r="E26" s="2"/>
      <c r="F26" s="2"/>
      <c r="G26" s="2"/>
      <c r="H26" s="2"/>
      <c r="I26" s="2"/>
      <c r="J26" s="2"/>
      <c r="K26" s="2"/>
    </row>
    <row r="27" spans="1:11" s="243" customFormat="1" ht="12.75" hidden="1">
      <c r="A27" s="2"/>
      <c r="C27" s="2"/>
      <c r="D27" s="2"/>
      <c r="E27" s="2"/>
      <c r="F27" s="2"/>
      <c r="G27" s="2"/>
      <c r="H27" s="2"/>
      <c r="I27" s="2"/>
      <c r="J27" s="2"/>
      <c r="K27" s="2"/>
    </row>
    <row r="28" spans="1:11" s="243" customFormat="1" ht="12.75" hidden="1">
      <c r="A28" s="2"/>
      <c r="B28" s="1137"/>
      <c r="C28" s="2"/>
      <c r="D28" s="2"/>
      <c r="E28" s="2"/>
      <c r="F28" s="2"/>
      <c r="G28" s="2"/>
      <c r="H28" s="2"/>
      <c r="I28" s="2"/>
      <c r="J28" s="2"/>
      <c r="K28" s="2"/>
    </row>
    <row r="29" spans="1:11" s="243" customFormat="1" ht="12.75" hidden="1">
      <c r="A29" s="2"/>
      <c r="C29" s="2"/>
      <c r="D29" s="2"/>
      <c r="E29" s="2"/>
      <c r="F29" s="2"/>
      <c r="G29" s="2"/>
      <c r="H29" s="2"/>
      <c r="I29" s="2"/>
      <c r="J29" s="2"/>
      <c r="K29" s="2"/>
    </row>
    <row r="30" spans="1:11" s="243" customFormat="1" ht="12.75" hidden="1">
      <c r="A30" s="2"/>
      <c r="C30" s="2"/>
      <c r="D30" s="2"/>
      <c r="E30" s="2"/>
      <c r="F30" s="2"/>
      <c r="G30" s="2"/>
      <c r="H30" s="2"/>
      <c r="I30" s="2"/>
      <c r="J30" s="2"/>
      <c r="K30" s="2"/>
    </row>
    <row r="31" spans="1:11" s="243" customFormat="1" ht="12.75" hidden="1">
      <c r="A31" s="2"/>
      <c r="C31" s="2"/>
      <c r="D31" s="2"/>
      <c r="E31" s="2"/>
      <c r="F31" s="2"/>
      <c r="G31" s="2"/>
      <c r="H31" s="2"/>
      <c r="I31" s="2"/>
      <c r="J31" s="2"/>
      <c r="K31" s="2"/>
    </row>
    <row r="32" spans="1:11" s="243" customFormat="1" ht="12.75" hidden="1">
      <c r="A32" s="2"/>
      <c r="C32" s="2"/>
      <c r="D32" s="2"/>
      <c r="E32" s="2"/>
      <c r="F32" s="2"/>
      <c r="G32" s="2"/>
      <c r="H32" s="2"/>
      <c r="I32" s="2"/>
      <c r="J32" s="2"/>
      <c r="K32" s="2"/>
    </row>
    <row r="33" spans="1:11" s="243" customFormat="1" ht="12.75" hidden="1">
      <c r="A33" s="2"/>
      <c r="C33" s="2"/>
      <c r="D33" s="2"/>
      <c r="E33" s="2"/>
      <c r="F33" s="2"/>
      <c r="G33" s="2"/>
      <c r="H33" s="2"/>
      <c r="I33" s="2"/>
      <c r="J33" s="2"/>
      <c r="K33" s="2"/>
    </row>
    <row r="34" spans="1:11" s="243" customFormat="1" ht="12.75" hidden="1">
      <c r="A34" s="2"/>
      <c r="C34" s="2"/>
      <c r="D34" s="2"/>
      <c r="E34" s="2"/>
      <c r="F34" s="2"/>
      <c r="G34" s="2"/>
      <c r="H34" s="2"/>
      <c r="I34" s="2"/>
      <c r="J34" s="2"/>
      <c r="K34" s="2"/>
    </row>
    <row r="35" spans="1:11" s="243" customFormat="1" ht="12.75" hidden="1">
      <c r="A35" s="2"/>
      <c r="C35" s="2"/>
      <c r="D35" s="2"/>
      <c r="E35" s="2"/>
      <c r="F35" s="2"/>
      <c r="G35" s="2"/>
      <c r="H35" s="2"/>
      <c r="I35" s="2"/>
      <c r="J35" s="2"/>
      <c r="K35" s="2"/>
    </row>
    <row r="36" spans="1:11" s="243" customFormat="1" ht="12.75" hidden="1">
      <c r="A36" s="2"/>
      <c r="C36" s="2"/>
      <c r="D36" s="2"/>
      <c r="E36" s="2"/>
      <c r="F36" s="2"/>
      <c r="G36" s="2"/>
      <c r="H36" s="2"/>
      <c r="I36" s="2"/>
      <c r="J36" s="2"/>
      <c r="K36" s="2"/>
    </row>
    <row r="37" spans="1:11" s="243" customFormat="1" ht="12.75" hidden="1">
      <c r="A37" s="2"/>
      <c r="C37" s="2"/>
      <c r="D37" s="2"/>
      <c r="E37" s="2"/>
      <c r="F37" s="2"/>
      <c r="G37" s="2"/>
      <c r="H37" s="2"/>
      <c r="I37" s="2"/>
      <c r="J37" s="2"/>
      <c r="K37" s="2"/>
    </row>
    <row r="38" spans="1:11" s="243" customFormat="1" ht="12.75" hidden="1">
      <c r="A38" s="2"/>
      <c r="C38" s="2"/>
      <c r="D38" s="2"/>
      <c r="E38" s="2"/>
      <c r="F38" s="2"/>
      <c r="G38" s="2"/>
      <c r="H38" s="2"/>
      <c r="I38" s="2"/>
      <c r="J38" s="2"/>
      <c r="K38" s="2"/>
    </row>
    <row r="39" spans="1:11" s="243" customFormat="1" ht="12.75" hidden="1">
      <c r="A39" s="2"/>
      <c r="C39" s="2"/>
      <c r="D39" s="2"/>
      <c r="E39" s="2"/>
      <c r="F39" s="2"/>
      <c r="G39" s="2"/>
      <c r="H39" s="2"/>
      <c r="I39" s="2"/>
      <c r="J39" s="2"/>
      <c r="K39" s="2"/>
    </row>
    <row r="40" spans="1:11" s="243" customFormat="1" ht="12.75" hidden="1">
      <c r="A40" s="2"/>
      <c r="C40" s="2"/>
      <c r="D40" s="2"/>
      <c r="E40" s="2"/>
      <c r="F40" s="2"/>
      <c r="G40" s="2"/>
      <c r="H40" s="2"/>
      <c r="I40" s="2"/>
      <c r="J40" s="2"/>
      <c r="K40" s="2"/>
    </row>
    <row r="41" spans="1:11" s="243" customFormat="1" ht="12.75" hidden="1">
      <c r="A41" s="2"/>
      <c r="C41" s="2"/>
      <c r="D41" s="2"/>
      <c r="E41" s="2"/>
      <c r="F41" s="2"/>
      <c r="G41" s="2"/>
      <c r="H41" s="2"/>
      <c r="I41" s="2"/>
      <c r="J41" s="2"/>
      <c r="K41" s="2"/>
    </row>
    <row r="42" spans="1:11" s="243" customFormat="1" ht="12.75" hidden="1">
      <c r="A42" s="2"/>
      <c r="C42" s="2"/>
      <c r="D42" s="2"/>
      <c r="E42" s="2"/>
      <c r="F42" s="2"/>
      <c r="G42" s="2"/>
      <c r="H42" s="2"/>
      <c r="I42" s="2"/>
      <c r="J42" s="2"/>
      <c r="K42" s="2"/>
    </row>
    <row r="43" spans="1:11" s="243" customFormat="1" ht="12.75" hidden="1">
      <c r="A43" s="2"/>
      <c r="C43" s="2"/>
      <c r="D43" s="2"/>
      <c r="E43" s="2"/>
      <c r="F43" s="2"/>
      <c r="G43" s="2"/>
      <c r="H43" s="2"/>
      <c r="I43" s="2"/>
      <c r="J43" s="2"/>
      <c r="K43" s="2"/>
    </row>
    <row r="44" spans="1:11" s="243" customFormat="1" ht="12.75" hidden="1">
      <c r="A44" s="2"/>
      <c r="C44" s="2"/>
      <c r="D44" s="2"/>
      <c r="E44" s="2"/>
      <c r="F44" s="2"/>
      <c r="G44" s="2"/>
      <c r="H44" s="2"/>
      <c r="I44" s="2"/>
      <c r="J44" s="2"/>
      <c r="K44" s="2"/>
    </row>
    <row r="45" spans="1:11" s="243" customFormat="1" ht="12.75" hidden="1">
      <c r="A45" s="2"/>
      <c r="C45" s="2"/>
      <c r="D45" s="2"/>
      <c r="E45" s="2"/>
      <c r="F45" s="2"/>
      <c r="G45" s="2"/>
      <c r="H45" s="2"/>
      <c r="I45" s="2"/>
      <c r="J45" s="2"/>
      <c r="K45" s="2"/>
    </row>
    <row r="46" spans="1:11" s="243" customFormat="1" ht="12.75" hidden="1">
      <c r="A46" s="2"/>
      <c r="C46" s="2"/>
      <c r="D46" s="2"/>
      <c r="E46" s="2"/>
      <c r="F46" s="2"/>
      <c r="G46" s="2"/>
      <c r="H46" s="2"/>
      <c r="I46" s="2"/>
      <c r="J46" s="2"/>
      <c r="K46" s="2"/>
    </row>
    <row r="47" spans="1:11" s="243" customFormat="1" ht="12.75" hidden="1">
      <c r="A47" s="2"/>
      <c r="C47" s="2"/>
      <c r="D47" s="2"/>
      <c r="E47" s="2"/>
      <c r="F47" s="2"/>
      <c r="G47" s="2"/>
      <c r="H47" s="2"/>
      <c r="I47" s="2"/>
      <c r="J47" s="2"/>
      <c r="K47" s="2"/>
    </row>
    <row r="48" spans="1:11" s="243" customFormat="1" ht="12.75" hidden="1">
      <c r="A48" s="2"/>
      <c r="C48" s="2"/>
      <c r="D48" s="2"/>
      <c r="E48" s="2"/>
      <c r="F48" s="2"/>
      <c r="G48" s="2"/>
      <c r="H48" s="2"/>
      <c r="I48" s="2"/>
      <c r="J48" s="2"/>
      <c r="K48" s="2"/>
    </row>
    <row r="49" spans="1:11" s="243" customFormat="1" ht="12.75" hidden="1">
      <c r="A49" s="2"/>
      <c r="C49" s="2"/>
      <c r="D49" s="2"/>
      <c r="E49" s="2"/>
      <c r="F49" s="2"/>
      <c r="G49" s="2"/>
      <c r="H49" s="2"/>
      <c r="I49" s="2"/>
      <c r="J49" s="2"/>
      <c r="K49" s="2"/>
    </row>
    <row r="50" spans="1:11" s="243" customFormat="1" ht="12.75" hidden="1">
      <c r="A50" s="2"/>
      <c r="C50" s="2"/>
      <c r="D50" s="2"/>
      <c r="E50" s="2"/>
      <c r="F50" s="2"/>
      <c r="G50" s="2"/>
      <c r="H50" s="2"/>
      <c r="I50" s="2"/>
      <c r="J50" s="2"/>
      <c r="K50" s="2"/>
    </row>
    <row r="51" spans="1:11" s="243" customFormat="1" ht="12.75" hidden="1">
      <c r="A51" s="2"/>
      <c r="C51" s="2"/>
      <c r="D51" s="2"/>
      <c r="E51" s="2"/>
      <c r="F51" s="2"/>
      <c r="G51" s="2"/>
      <c r="H51" s="2"/>
      <c r="I51" s="2"/>
      <c r="J51" s="2"/>
      <c r="K51" s="2"/>
    </row>
    <row r="52" spans="1:11" s="243" customFormat="1" ht="12.75" hidden="1">
      <c r="A52" s="2"/>
      <c r="C52" s="2"/>
      <c r="D52" s="2"/>
      <c r="E52" s="2"/>
      <c r="F52" s="2"/>
      <c r="G52" s="2"/>
      <c r="H52" s="2"/>
      <c r="I52" s="2"/>
      <c r="J52" s="2"/>
      <c r="K52" s="2"/>
    </row>
    <row r="53" spans="1:11" s="243" customFormat="1" ht="12.75" hidden="1">
      <c r="A53" s="2"/>
      <c r="C53" s="2"/>
      <c r="D53" s="2"/>
      <c r="E53" s="2"/>
      <c r="F53" s="2"/>
      <c r="G53" s="2"/>
      <c r="H53" s="2"/>
      <c r="I53" s="2"/>
      <c r="J53" s="2"/>
      <c r="K53" s="2"/>
    </row>
    <row r="54" spans="1:11" s="243" customFormat="1" ht="12.75" hidden="1">
      <c r="A54" s="2"/>
      <c r="C54" s="2"/>
      <c r="D54" s="2"/>
      <c r="E54" s="2"/>
      <c r="F54" s="2"/>
      <c r="G54" s="2"/>
      <c r="H54" s="2"/>
      <c r="I54" s="2"/>
      <c r="J54" s="2"/>
      <c r="K54" s="2"/>
    </row>
    <row r="55" spans="1:11" s="243" customFormat="1" ht="12.75" hidden="1">
      <c r="A55" s="2"/>
      <c r="C55" s="2"/>
      <c r="D55" s="2"/>
      <c r="E55" s="2"/>
      <c r="F55" s="2"/>
      <c r="G55" s="2"/>
      <c r="H55" s="2"/>
      <c r="I55" s="2"/>
      <c r="J55" s="2"/>
      <c r="K55" s="2"/>
    </row>
    <row r="56" spans="1:11" s="243" customFormat="1" ht="12.75" hidden="1">
      <c r="A56" s="2"/>
      <c r="C56" s="2"/>
      <c r="D56" s="2"/>
      <c r="E56" s="2"/>
      <c r="F56" s="2"/>
      <c r="G56" s="2"/>
      <c r="H56" s="2"/>
      <c r="I56" s="2"/>
      <c r="J56" s="2"/>
      <c r="K56" s="2"/>
    </row>
    <row r="57" spans="1:11" s="243" customFormat="1" ht="12.75" hidden="1">
      <c r="A57" s="2"/>
      <c r="C57" s="2"/>
      <c r="D57" s="2"/>
      <c r="E57" s="2"/>
      <c r="F57" s="2"/>
      <c r="G57" s="2"/>
      <c r="H57" s="2"/>
      <c r="I57" s="2"/>
      <c r="J57" s="2"/>
      <c r="K57" s="2"/>
    </row>
    <row r="58" spans="1:11" s="243" customFormat="1" ht="12.75" hidden="1">
      <c r="A58" s="2"/>
      <c r="C58" s="2"/>
      <c r="D58" s="2"/>
      <c r="E58" s="2"/>
      <c r="F58" s="2"/>
      <c r="G58" s="2"/>
      <c r="H58" s="2"/>
      <c r="I58" s="2"/>
      <c r="J58" s="2"/>
      <c r="K58" s="2"/>
    </row>
    <row r="59" spans="1:11" s="243" customFormat="1" ht="12.75" hidden="1">
      <c r="A59" s="2"/>
      <c r="C59" s="2"/>
      <c r="D59" s="2"/>
      <c r="E59" s="2"/>
      <c r="F59" s="2"/>
      <c r="G59" s="2"/>
      <c r="H59" s="2"/>
      <c r="I59" s="2"/>
      <c r="J59" s="2"/>
      <c r="K59" s="2"/>
    </row>
    <row r="60" spans="1:11" s="243" customFormat="1" ht="12.75" hidden="1">
      <c r="A60" s="2"/>
      <c r="C60" s="2"/>
      <c r="D60" s="2"/>
      <c r="E60" s="2"/>
      <c r="F60" s="2"/>
      <c r="G60" s="2"/>
      <c r="H60" s="2"/>
      <c r="I60" s="2"/>
      <c r="J60" s="2"/>
      <c r="K60" s="2"/>
    </row>
    <row r="61" spans="1:11" s="243" customFormat="1" ht="12.75" hidden="1">
      <c r="A61" s="2"/>
      <c r="C61" s="2"/>
      <c r="D61" s="2"/>
      <c r="E61" s="2"/>
      <c r="F61" s="2"/>
      <c r="G61" s="2"/>
      <c r="H61" s="2"/>
      <c r="I61" s="2"/>
      <c r="J61" s="2"/>
      <c r="K61" s="2"/>
    </row>
    <row r="62" spans="1:11" s="243" customFormat="1" ht="12.75" hidden="1">
      <c r="A62" s="2"/>
      <c r="C62" s="2"/>
      <c r="D62" s="2"/>
      <c r="E62" s="2"/>
      <c r="F62" s="2"/>
      <c r="G62" s="2"/>
      <c r="H62" s="2"/>
      <c r="I62" s="2"/>
      <c r="J62" s="2"/>
      <c r="K62" s="2"/>
    </row>
    <row r="63" spans="1:11" s="243" customFormat="1" ht="12.75" hidden="1">
      <c r="A63" s="2"/>
      <c r="C63" s="2"/>
      <c r="D63" s="2"/>
      <c r="E63" s="2"/>
      <c r="F63" s="2"/>
      <c r="G63" s="2"/>
      <c r="H63" s="2"/>
      <c r="I63" s="2"/>
      <c r="J63" s="2"/>
      <c r="K63" s="2"/>
    </row>
    <row r="64" spans="1:11" s="243" customFormat="1" ht="12.75" hidden="1">
      <c r="A64" s="2"/>
      <c r="C64" s="2"/>
      <c r="D64" s="2"/>
      <c r="E64" s="2"/>
      <c r="F64" s="2"/>
      <c r="G64" s="2"/>
      <c r="H64" s="2"/>
      <c r="I64" s="2"/>
      <c r="J64" s="2"/>
      <c r="K64" s="2"/>
    </row>
    <row r="65" spans="1:11" s="243" customFormat="1" ht="12.75" hidden="1">
      <c r="A65" s="2"/>
      <c r="C65" s="2"/>
      <c r="D65" s="2"/>
      <c r="E65" s="2"/>
      <c r="F65" s="2"/>
      <c r="G65" s="2"/>
      <c r="H65" s="2"/>
      <c r="I65" s="2"/>
      <c r="J65" s="2"/>
      <c r="K65" s="2"/>
    </row>
    <row r="66" spans="1:11" s="243" customFormat="1" ht="12.75" hidden="1">
      <c r="A66" s="2"/>
      <c r="C66" s="2"/>
      <c r="D66" s="2"/>
      <c r="E66" s="2"/>
      <c r="F66" s="2"/>
      <c r="G66" s="2"/>
      <c r="H66" s="2"/>
      <c r="I66" s="2"/>
      <c r="J66" s="2"/>
      <c r="K66" s="2"/>
    </row>
    <row r="67" spans="1:11" s="243" customFormat="1" ht="12.75" hidden="1">
      <c r="A67" s="2"/>
      <c r="C67" s="2"/>
      <c r="D67" s="2"/>
      <c r="E67" s="2"/>
      <c r="F67" s="2"/>
      <c r="G67" s="2"/>
      <c r="H67" s="2"/>
      <c r="I67" s="2"/>
      <c r="J67" s="2"/>
      <c r="K67" s="2"/>
    </row>
    <row r="68" spans="1:11" s="243" customFormat="1" ht="12.75" hidden="1">
      <c r="A68" s="2"/>
      <c r="C68" s="2"/>
      <c r="D68" s="2"/>
      <c r="E68" s="2"/>
      <c r="F68" s="2"/>
      <c r="G68" s="2"/>
      <c r="H68" s="2"/>
      <c r="I68" s="2"/>
      <c r="J68" s="2"/>
      <c r="K68" s="2"/>
    </row>
    <row r="69" spans="1:11" s="243" customFormat="1" ht="12.75" hidden="1">
      <c r="A69" s="2"/>
      <c r="C69" s="2"/>
      <c r="D69" s="2"/>
      <c r="E69" s="2"/>
      <c r="F69" s="2"/>
      <c r="G69" s="2"/>
      <c r="H69" s="2"/>
      <c r="I69" s="2"/>
      <c r="J69" s="2"/>
      <c r="K69" s="2"/>
    </row>
    <row r="70" spans="1:11" s="243" customFormat="1" ht="12.75" hidden="1">
      <c r="A70" s="2"/>
      <c r="C70" s="2"/>
      <c r="D70" s="2"/>
      <c r="E70" s="2"/>
      <c r="F70" s="2"/>
      <c r="G70" s="2"/>
      <c r="H70" s="2"/>
      <c r="I70" s="2"/>
      <c r="J70" s="2"/>
      <c r="K70" s="2"/>
    </row>
    <row r="71" spans="1:11" s="243" customFormat="1" ht="12.75" hidden="1">
      <c r="A71" s="2"/>
      <c r="C71" s="2"/>
      <c r="D71" s="2"/>
      <c r="E71" s="2"/>
      <c r="F71" s="2"/>
      <c r="G71" s="2"/>
      <c r="H71" s="2"/>
      <c r="I71" s="2"/>
      <c r="J71" s="2"/>
      <c r="K71" s="2"/>
    </row>
    <row r="72" spans="1:11" s="243" customFormat="1" ht="12.75" hidden="1">
      <c r="A72" s="2"/>
      <c r="C72" s="2"/>
      <c r="D72" s="2"/>
      <c r="E72" s="2"/>
      <c r="F72" s="2"/>
      <c r="G72" s="2"/>
      <c r="H72" s="2"/>
      <c r="I72" s="2"/>
      <c r="J72" s="2"/>
      <c r="K72" s="2"/>
    </row>
    <row r="73" spans="1:11" s="243" customFormat="1" ht="12.75" hidden="1">
      <c r="A73" s="2"/>
      <c r="C73" s="2"/>
      <c r="D73" s="2"/>
      <c r="E73" s="2"/>
      <c r="F73" s="2"/>
      <c r="G73" s="2"/>
      <c r="H73" s="2"/>
      <c r="I73" s="2"/>
      <c r="J73" s="2"/>
      <c r="K73" s="2"/>
    </row>
    <row r="74" spans="1:11" s="243" customFormat="1" ht="12.75" hidden="1">
      <c r="A74" s="2"/>
      <c r="C74" s="2"/>
      <c r="D74" s="2"/>
      <c r="E74" s="2"/>
      <c r="F74" s="2"/>
      <c r="G74" s="2"/>
      <c r="H74" s="2"/>
      <c r="I74" s="2"/>
      <c r="J74" s="2"/>
      <c r="K74" s="2"/>
    </row>
    <row r="75" spans="1:11" s="243" customFormat="1" ht="12.75" hidden="1">
      <c r="A75" s="2"/>
      <c r="C75" s="2"/>
      <c r="D75" s="2"/>
      <c r="E75" s="2"/>
      <c r="F75" s="2"/>
      <c r="G75" s="2"/>
      <c r="H75" s="2"/>
      <c r="I75" s="2"/>
      <c r="J75" s="2"/>
      <c r="K75" s="2"/>
    </row>
    <row r="76" spans="1:11" s="243" customFormat="1" ht="12.75" hidden="1">
      <c r="A76" s="2"/>
      <c r="C76" s="2"/>
      <c r="D76" s="2"/>
      <c r="E76" s="2"/>
      <c r="F76" s="2"/>
      <c r="G76" s="2"/>
      <c r="H76" s="2"/>
      <c r="I76" s="2"/>
      <c r="J76" s="2"/>
      <c r="K76" s="2"/>
    </row>
    <row r="77" spans="1:11" s="243" customFormat="1" ht="12.75" hidden="1">
      <c r="A77" s="2"/>
      <c r="C77" s="2"/>
      <c r="D77" s="2"/>
      <c r="E77" s="2"/>
      <c r="F77" s="2"/>
      <c r="G77" s="2"/>
      <c r="H77" s="2"/>
      <c r="I77" s="2"/>
      <c r="J77" s="2"/>
      <c r="K77" s="2"/>
    </row>
    <row r="78" spans="1:11" s="243" customFormat="1" ht="12.75" hidden="1">
      <c r="A78" s="2"/>
      <c r="C78" s="2"/>
      <c r="D78" s="2"/>
      <c r="E78" s="2"/>
      <c r="F78" s="2"/>
      <c r="G78" s="2"/>
      <c r="H78" s="2"/>
      <c r="I78" s="2"/>
      <c r="J78" s="2"/>
      <c r="K78" s="2"/>
    </row>
    <row r="79" spans="1:11" s="243" customFormat="1" ht="12.75" hidden="1">
      <c r="A79" s="2"/>
      <c r="C79" s="2"/>
      <c r="D79" s="2"/>
      <c r="E79" s="2"/>
      <c r="F79" s="2"/>
      <c r="G79" s="2"/>
      <c r="H79" s="2"/>
      <c r="I79" s="2"/>
      <c r="J79" s="2"/>
      <c r="K79" s="2"/>
    </row>
    <row r="80" spans="1:11" s="243" customFormat="1" ht="12.75" hidden="1">
      <c r="A80" s="2"/>
      <c r="C80" s="2"/>
      <c r="D80" s="2"/>
      <c r="E80" s="2"/>
      <c r="F80" s="2"/>
      <c r="G80" s="2"/>
      <c r="H80" s="2"/>
      <c r="I80" s="2"/>
      <c r="J80" s="2"/>
      <c r="K80" s="2"/>
    </row>
    <row r="81" spans="1:11" s="243" customFormat="1" ht="12.75" hidden="1">
      <c r="A81" s="2"/>
      <c r="C81" s="2"/>
      <c r="D81" s="2"/>
      <c r="E81" s="2"/>
      <c r="F81" s="2"/>
      <c r="G81" s="2"/>
      <c r="H81" s="2"/>
      <c r="I81" s="2"/>
      <c r="J81" s="2"/>
      <c r="K81" s="2"/>
    </row>
    <row r="82" spans="1:11" s="243" customFormat="1" ht="12.75" hidden="1">
      <c r="A82" s="2"/>
      <c r="C82" s="2"/>
      <c r="D82" s="2"/>
      <c r="E82" s="2"/>
      <c r="F82" s="2"/>
      <c r="G82" s="2"/>
      <c r="H82" s="2"/>
      <c r="I82" s="2"/>
      <c r="J82" s="2"/>
      <c r="K82" s="2"/>
    </row>
    <row r="83" spans="1:11" s="243" customFormat="1" ht="12.75" hidden="1">
      <c r="A83" s="2"/>
      <c r="C83" s="2"/>
      <c r="D83" s="2"/>
      <c r="E83" s="2"/>
      <c r="F83" s="2"/>
      <c r="G83" s="2"/>
      <c r="H83" s="2"/>
      <c r="I83" s="2"/>
      <c r="J83" s="2"/>
      <c r="K83" s="2"/>
    </row>
    <row r="84" spans="1:11" s="243" customFormat="1" ht="12.75" hidden="1">
      <c r="A84" s="2"/>
      <c r="C84" s="2"/>
      <c r="D84" s="2"/>
      <c r="E84" s="2"/>
      <c r="F84" s="2"/>
      <c r="G84" s="2"/>
      <c r="H84" s="2"/>
      <c r="I84" s="2"/>
      <c r="J84" s="2"/>
      <c r="K84" s="2"/>
    </row>
    <row r="85" spans="1:11" s="243" customFormat="1" ht="12.75" hidden="1">
      <c r="A85" s="2"/>
      <c r="C85" s="2"/>
      <c r="D85" s="2"/>
      <c r="E85" s="2"/>
      <c r="F85" s="2"/>
      <c r="G85" s="2"/>
      <c r="H85" s="2"/>
      <c r="I85" s="2"/>
      <c r="J85" s="2"/>
      <c r="K85" s="2"/>
    </row>
    <row r="86" spans="1:11" s="243" customFormat="1" ht="12.75" hidden="1">
      <c r="A86" s="2"/>
      <c r="C86" s="2"/>
      <c r="D86" s="2"/>
      <c r="E86" s="2"/>
      <c r="F86" s="2"/>
      <c r="G86" s="2"/>
      <c r="H86" s="2"/>
      <c r="I86" s="2"/>
      <c r="J86" s="2"/>
      <c r="K86" s="2"/>
    </row>
    <row r="87" spans="1:11" s="243" customFormat="1" ht="12.75" hidden="1">
      <c r="A87" s="2"/>
      <c r="C87" s="2"/>
      <c r="D87" s="2"/>
      <c r="E87" s="2"/>
      <c r="F87" s="2"/>
      <c r="G87" s="2"/>
      <c r="H87" s="2"/>
      <c r="I87" s="2"/>
      <c r="J87" s="2"/>
      <c r="K87" s="2"/>
    </row>
    <row r="88" spans="1:11" s="243" customFormat="1" ht="12.75" hidden="1">
      <c r="A88" s="2"/>
      <c r="C88" s="2"/>
      <c r="D88" s="2"/>
      <c r="E88" s="2"/>
      <c r="F88" s="2"/>
      <c r="G88" s="2"/>
      <c r="H88" s="2"/>
      <c r="I88" s="2"/>
      <c r="J88" s="2"/>
      <c r="K88" s="2"/>
    </row>
    <row r="89" spans="1:11" s="243" customFormat="1" ht="12.75" hidden="1">
      <c r="A89" s="2"/>
      <c r="C89" s="2"/>
      <c r="D89" s="2"/>
      <c r="E89" s="2"/>
      <c r="F89" s="2"/>
      <c r="G89" s="2"/>
      <c r="H89" s="2"/>
      <c r="I89" s="2"/>
      <c r="J89" s="2"/>
      <c r="K89" s="2"/>
    </row>
    <row r="90" spans="1:11" s="243" customFormat="1" ht="12.75" hidden="1">
      <c r="A90" s="2"/>
      <c r="C90" s="2"/>
      <c r="D90" s="2"/>
      <c r="E90" s="2"/>
      <c r="F90" s="2"/>
      <c r="G90" s="2"/>
      <c r="H90" s="2"/>
      <c r="I90" s="2"/>
      <c r="J90" s="2"/>
      <c r="K90" s="2"/>
    </row>
    <row r="91" spans="1:11" s="243" customFormat="1" ht="12.75" hidden="1">
      <c r="A91" s="2"/>
      <c r="C91" s="2"/>
      <c r="D91" s="2"/>
      <c r="E91" s="2"/>
      <c r="F91" s="2"/>
      <c r="G91" s="2"/>
      <c r="H91" s="2"/>
      <c r="I91" s="2"/>
      <c r="J91" s="2"/>
      <c r="K91" s="2"/>
    </row>
    <row r="92" spans="1:11" s="243" customFormat="1" ht="12.75" hidden="1">
      <c r="A92" s="2"/>
      <c r="C92" s="2"/>
      <c r="D92" s="2"/>
      <c r="E92" s="2"/>
      <c r="F92" s="2"/>
      <c r="G92" s="2"/>
      <c r="H92" s="2"/>
      <c r="I92" s="2"/>
      <c r="J92" s="2"/>
      <c r="K92" s="2"/>
    </row>
    <row r="93" spans="1:11" s="243" customFormat="1" ht="12.75" hidden="1">
      <c r="A93" s="2"/>
      <c r="C93" s="2"/>
      <c r="D93" s="2"/>
      <c r="E93" s="2"/>
      <c r="F93" s="2"/>
      <c r="G93" s="2"/>
      <c r="H93" s="2"/>
      <c r="I93" s="2"/>
      <c r="J93" s="2"/>
      <c r="K93" s="2"/>
    </row>
    <row r="94" spans="1:11" s="243" customFormat="1" ht="12.75" hidden="1">
      <c r="A94" s="2"/>
      <c r="C94" s="2"/>
      <c r="D94" s="2"/>
      <c r="E94" s="2"/>
      <c r="F94" s="2"/>
      <c r="G94" s="2"/>
      <c r="H94" s="2"/>
      <c r="I94" s="2"/>
      <c r="J94" s="2"/>
      <c r="K94" s="2"/>
    </row>
    <row r="95" spans="1:11" s="243" customFormat="1" ht="12.75" hidden="1">
      <c r="A95" s="2"/>
      <c r="C95" s="2"/>
      <c r="D95" s="2"/>
      <c r="E95" s="2"/>
      <c r="F95" s="2"/>
      <c r="G95" s="2"/>
      <c r="H95" s="2"/>
      <c r="I95" s="2"/>
      <c r="J95" s="2"/>
      <c r="K95" s="2"/>
    </row>
    <row r="96" spans="1:11" s="243" customFormat="1" ht="12.75" hidden="1">
      <c r="A96" s="2"/>
      <c r="C96" s="2"/>
      <c r="D96" s="2"/>
      <c r="E96" s="2"/>
      <c r="F96" s="2"/>
      <c r="G96" s="2"/>
      <c r="H96" s="2"/>
      <c r="I96" s="2"/>
      <c r="J96" s="2"/>
      <c r="K96" s="2"/>
    </row>
    <row r="97" spans="1:11" s="243" customFormat="1" ht="12.75" hidden="1">
      <c r="A97" s="2"/>
      <c r="C97" s="2"/>
      <c r="D97" s="2"/>
      <c r="E97" s="2"/>
      <c r="F97" s="2"/>
      <c r="G97" s="2"/>
      <c r="H97" s="2"/>
      <c r="I97" s="2"/>
      <c r="J97" s="2"/>
      <c r="K97" s="2"/>
    </row>
    <row r="98" spans="1:11" s="243" customFormat="1" ht="12.75" hidden="1">
      <c r="A98" s="2"/>
      <c r="C98" s="2"/>
      <c r="D98" s="2"/>
      <c r="E98" s="2"/>
      <c r="F98" s="2"/>
      <c r="G98" s="2"/>
      <c r="H98" s="2"/>
      <c r="I98" s="2"/>
      <c r="J98" s="2"/>
      <c r="K98" s="2"/>
    </row>
    <row r="99" spans="1:11" s="243" customFormat="1" ht="12.75" hidden="1">
      <c r="A99" s="2"/>
      <c r="C99" s="2"/>
      <c r="D99" s="2"/>
      <c r="E99" s="2"/>
      <c r="F99" s="2"/>
      <c r="G99" s="2"/>
      <c r="H99" s="2"/>
      <c r="I99" s="2"/>
      <c r="J99" s="2"/>
      <c r="K99" s="2"/>
    </row>
    <row r="100" spans="1:11" s="243" customFormat="1" ht="12.75" hidden="1">
      <c r="A100" s="2"/>
      <c r="C100" s="2"/>
      <c r="D100" s="2"/>
      <c r="E100" s="2"/>
      <c r="F100" s="2"/>
      <c r="G100" s="2"/>
      <c r="H100" s="2"/>
      <c r="I100" s="2"/>
      <c r="J100" s="2"/>
      <c r="K100" s="2"/>
    </row>
    <row r="101" spans="1:11" s="243" customFormat="1" ht="12.75" hidden="1">
      <c r="A101" s="2"/>
      <c r="C101" s="2"/>
      <c r="D101" s="2"/>
      <c r="E101" s="2"/>
      <c r="F101" s="2"/>
      <c r="G101" s="2"/>
      <c r="H101" s="2"/>
      <c r="I101" s="2"/>
      <c r="J101" s="2"/>
      <c r="K101" s="2"/>
    </row>
    <row r="102" spans="1:11" s="243" customFormat="1" ht="12.75" hidden="1">
      <c r="A102" s="2"/>
      <c r="C102" s="2"/>
      <c r="D102" s="2"/>
      <c r="E102" s="2"/>
      <c r="F102" s="2"/>
      <c r="G102" s="2"/>
      <c r="H102" s="2"/>
      <c r="I102" s="2"/>
      <c r="J102" s="2"/>
      <c r="K102" s="2"/>
    </row>
    <row r="103" spans="1:11" s="243" customFormat="1" ht="12.75" hidden="1">
      <c r="A103" s="2"/>
      <c r="C103" s="2"/>
      <c r="D103" s="2"/>
      <c r="E103" s="2"/>
      <c r="F103" s="2"/>
      <c r="G103" s="2"/>
      <c r="H103" s="2"/>
      <c r="I103" s="2"/>
      <c r="J103" s="2"/>
      <c r="K103" s="2"/>
    </row>
    <row r="104" spans="1:11" s="243" customFormat="1" ht="12.75" hidden="1">
      <c r="A104" s="2"/>
      <c r="C104" s="2"/>
      <c r="D104" s="2"/>
      <c r="E104" s="2"/>
      <c r="F104" s="2"/>
      <c r="G104" s="2"/>
      <c r="H104" s="2"/>
      <c r="I104" s="2"/>
      <c r="J104" s="2"/>
      <c r="K104" s="2"/>
    </row>
    <row r="105" spans="1:11" s="243" customFormat="1" ht="12.75" hidden="1">
      <c r="A105" s="2"/>
      <c r="C105" s="2"/>
      <c r="D105" s="2"/>
      <c r="E105" s="2"/>
      <c r="F105" s="2"/>
      <c r="G105" s="2"/>
      <c r="H105" s="2"/>
      <c r="I105" s="2"/>
      <c r="J105" s="2"/>
      <c r="K105" s="2"/>
    </row>
    <row r="106" spans="1:11" s="243" customFormat="1" ht="12.75" hidden="1">
      <c r="A106" s="2"/>
      <c r="C106" s="2"/>
      <c r="D106" s="2"/>
      <c r="E106" s="2"/>
      <c r="F106" s="2"/>
      <c r="G106" s="2"/>
      <c r="H106" s="2"/>
      <c r="I106" s="2"/>
      <c r="J106" s="2"/>
      <c r="K106" s="2"/>
    </row>
    <row r="107" spans="1:11" s="243" customFormat="1" ht="12.75" hidden="1">
      <c r="A107" s="2"/>
      <c r="C107" s="2"/>
      <c r="D107" s="2"/>
      <c r="E107" s="2"/>
      <c r="F107" s="2"/>
      <c r="G107" s="2"/>
      <c r="H107" s="2"/>
      <c r="I107" s="2"/>
      <c r="J107" s="2"/>
      <c r="K107" s="2"/>
    </row>
    <row r="108" spans="1:11" s="243" customFormat="1" ht="12.75" hidden="1">
      <c r="A108" s="2"/>
      <c r="C108" s="2"/>
      <c r="D108" s="2"/>
      <c r="E108" s="2"/>
      <c r="F108" s="2"/>
      <c r="G108" s="2"/>
      <c r="H108" s="2"/>
      <c r="I108" s="2"/>
      <c r="J108" s="2"/>
      <c r="K108" s="2"/>
    </row>
    <row r="109" spans="1:11" s="243" customFormat="1" ht="12.75" hidden="1">
      <c r="A109" s="2"/>
      <c r="C109" s="2"/>
      <c r="D109" s="2"/>
      <c r="E109" s="2"/>
      <c r="F109" s="2"/>
      <c r="G109" s="2"/>
      <c r="H109" s="2"/>
      <c r="I109" s="2"/>
      <c r="J109" s="2"/>
      <c r="K109" s="2"/>
    </row>
  </sheetData>
  <mergeCells count="14">
    <mergeCell ref="B13:K13"/>
    <mergeCell ref="J5:J6"/>
    <mergeCell ref="K5:K6"/>
    <mergeCell ref="D3:E3"/>
    <mergeCell ref="J3:K3"/>
    <mergeCell ref="D5:D6"/>
    <mergeCell ref="E5:E6"/>
    <mergeCell ref="H3:I3"/>
    <mergeCell ref="H5:H6"/>
    <mergeCell ref="I5:I6"/>
    <mergeCell ref="F3:G3"/>
    <mergeCell ref="F5:F6"/>
    <mergeCell ref="G5:G6"/>
    <mergeCell ref="B3:C6"/>
  </mergeCells>
  <hyperlinks>
    <hyperlink ref="B1" location="ToC!A1" display="Retour à la table des matières" xr:uid="{00000000-0004-0000-1F00-000000000000}"/>
  </hyperlinks>
  <pageMargins left="0.51181102362204722" right="0.51181102362204722" top="0.51181102362204722" bottom="0.51181102362204722" header="0.23622047244094491" footer="0.23622047244094491"/>
  <pageSetup scale="77" firstPageNumber="6" orientation="landscape" r:id="rId1"/>
  <headerFooter>
    <oddFooter>&amp;L&amp;G&amp;CInformations supplémentaires sur les 
fonds propres réglementaires&amp;RPage &amp;P de &amp;N]</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9BDEC-4CD3-4281-A087-B3B1B2C300AF}">
  <sheetPr codeName="Sheet29">
    <tabColor theme="5"/>
    <pageSetUpPr fitToPage="1"/>
  </sheetPr>
  <dimension ref="A1:X148"/>
  <sheetViews>
    <sheetView view="pageBreakPreview" zoomScale="115" zoomScaleNormal="115" zoomScaleSheetLayoutView="115" workbookViewId="0"/>
  </sheetViews>
  <sheetFormatPr defaultColWidth="0" defaultRowHeight="15" zeroHeight="1"/>
  <cols>
    <col min="1" max="1" width="1.42578125" style="1" customWidth="1"/>
    <col min="2" max="2" width="35.42578125" customWidth="1"/>
    <col min="3" max="15" width="10.42578125" customWidth="1"/>
    <col min="16" max="16" width="15.42578125" customWidth="1"/>
    <col min="17" max="17" width="1.42578125" customWidth="1"/>
    <col min="18" max="16384" width="8.42578125" hidden="1"/>
  </cols>
  <sheetData>
    <row r="1" spans="1:24" ht="12.2" customHeight="1">
      <c r="B1" s="100" t="s">
        <v>5</v>
      </c>
      <c r="C1" s="1"/>
      <c r="D1" s="1"/>
      <c r="E1" s="1"/>
      <c r="F1" s="1"/>
      <c r="G1" s="1"/>
      <c r="H1" s="1"/>
      <c r="I1" s="1"/>
      <c r="J1" s="1"/>
      <c r="K1" s="1"/>
      <c r="L1" s="1"/>
      <c r="M1" s="1"/>
      <c r="N1" s="1"/>
      <c r="O1" s="1"/>
      <c r="P1" s="1"/>
      <c r="Q1" s="1"/>
      <c r="R1" s="1"/>
      <c r="S1" s="1"/>
      <c r="T1" s="1"/>
      <c r="U1" s="1"/>
      <c r="V1" s="1"/>
      <c r="W1" s="1"/>
      <c r="X1" s="1"/>
    </row>
    <row r="2" spans="1:24" s="295" customFormat="1" ht="20.100000000000001" customHeight="1">
      <c r="A2" s="31"/>
      <c r="B2" s="514" t="s">
        <v>1216</v>
      </c>
      <c r="C2" s="513"/>
      <c r="D2" s="513"/>
      <c r="E2" s="513"/>
      <c r="F2" s="513"/>
      <c r="G2" s="513"/>
      <c r="H2" s="513"/>
      <c r="I2" s="513"/>
      <c r="J2" s="513"/>
      <c r="K2" s="513"/>
      <c r="L2" s="513"/>
      <c r="M2" s="513"/>
      <c r="N2" s="513"/>
      <c r="O2" s="513"/>
      <c r="P2" s="512"/>
      <c r="Q2" s="31"/>
    </row>
    <row r="3" spans="1:24" ht="14.85" customHeight="1">
      <c r="B3" s="2235" t="s">
        <v>701</v>
      </c>
      <c r="C3" s="2237" t="s">
        <v>77</v>
      </c>
      <c r="D3" s="2237" t="s">
        <v>149</v>
      </c>
      <c r="E3" s="2237" t="s">
        <v>148</v>
      </c>
      <c r="F3" s="2237" t="s">
        <v>177</v>
      </c>
      <c r="G3" s="2237" t="s">
        <v>176</v>
      </c>
      <c r="H3" s="2237" t="s">
        <v>175</v>
      </c>
      <c r="I3" s="2237" t="s">
        <v>174</v>
      </c>
      <c r="J3" s="2237" t="s">
        <v>378</v>
      </c>
      <c r="K3" s="2237" t="s">
        <v>377</v>
      </c>
      <c r="L3" s="2237" t="s">
        <v>376</v>
      </c>
      <c r="M3" s="2237" t="s">
        <v>394</v>
      </c>
      <c r="N3" s="2237" t="s">
        <v>393</v>
      </c>
      <c r="O3" s="2237" t="s">
        <v>477</v>
      </c>
      <c r="P3" s="2239" t="s">
        <v>476</v>
      </c>
      <c r="Q3" s="1"/>
    </row>
    <row r="4" spans="1:24" s="243" customFormat="1" ht="14.1" customHeight="1">
      <c r="A4" s="2"/>
      <c r="B4" s="2236"/>
      <c r="C4" s="2238"/>
      <c r="D4" s="2238"/>
      <c r="E4" s="2238"/>
      <c r="F4" s="2238"/>
      <c r="G4" s="2238"/>
      <c r="H4" s="2238"/>
      <c r="I4" s="2238"/>
      <c r="J4" s="2238"/>
      <c r="K4" s="2238"/>
      <c r="L4" s="2238"/>
      <c r="M4" s="2238"/>
      <c r="N4" s="2238"/>
      <c r="O4" s="2238"/>
      <c r="P4" s="2240"/>
      <c r="Q4" s="2"/>
    </row>
    <row r="5" spans="1:24" s="243" customFormat="1" ht="22.7" customHeight="1">
      <c r="A5" s="2"/>
      <c r="B5" s="876" t="s">
        <v>330</v>
      </c>
      <c r="C5" s="2144">
        <v>0</v>
      </c>
      <c r="D5" s="2144">
        <v>0.1</v>
      </c>
      <c r="E5" s="2144">
        <v>0.2</v>
      </c>
      <c r="F5" s="2144">
        <v>0.3</v>
      </c>
      <c r="G5" s="2144">
        <v>0.4</v>
      </c>
      <c r="H5" s="2144">
        <v>0.5</v>
      </c>
      <c r="I5" s="2144">
        <v>0.75</v>
      </c>
      <c r="J5" s="2144">
        <v>0.8</v>
      </c>
      <c r="K5" s="2144">
        <v>0.85</v>
      </c>
      <c r="L5" s="2144">
        <v>1</v>
      </c>
      <c r="M5" s="2144">
        <v>1.3</v>
      </c>
      <c r="N5" s="2144">
        <v>1.5</v>
      </c>
      <c r="O5" s="2046" t="s">
        <v>715</v>
      </c>
      <c r="P5" s="2138" t="s">
        <v>781</v>
      </c>
      <c r="Q5" s="2"/>
    </row>
    <row r="6" spans="1:24" s="243" customFormat="1" ht="15" customHeight="1">
      <c r="A6" s="2"/>
      <c r="B6" s="875" t="s">
        <v>435</v>
      </c>
      <c r="C6" s="2233"/>
      <c r="D6" s="2233"/>
      <c r="E6" s="2233"/>
      <c r="F6" s="2233"/>
      <c r="G6" s="2233"/>
      <c r="H6" s="2233"/>
      <c r="I6" s="2233"/>
      <c r="J6" s="2233"/>
      <c r="K6" s="2233"/>
      <c r="L6" s="2233"/>
      <c r="M6" s="2233"/>
      <c r="N6" s="2233"/>
      <c r="O6" s="2124"/>
      <c r="P6" s="2234"/>
      <c r="Q6" s="2"/>
    </row>
    <row r="7" spans="1:24" s="243" customFormat="1" ht="15" customHeight="1">
      <c r="A7" s="2"/>
      <c r="B7" s="1649" t="str">
        <f>+CurrQtr</f>
        <v>T3 2023 
Bâle III révisé</v>
      </c>
      <c r="C7" s="874"/>
      <c r="D7" s="874"/>
      <c r="E7" s="874"/>
      <c r="F7" s="874"/>
      <c r="G7" s="874"/>
      <c r="H7" s="874"/>
      <c r="I7" s="874"/>
      <c r="J7" s="874"/>
      <c r="K7" s="874"/>
      <c r="L7" s="874"/>
      <c r="M7" s="874"/>
      <c r="N7" s="874"/>
      <c r="O7" s="873"/>
      <c r="P7" s="872"/>
      <c r="Q7" s="2"/>
    </row>
    <row r="8" spans="1:24" s="243" customFormat="1" ht="12.75">
      <c r="A8" s="2"/>
      <c r="B8" s="456" t="s">
        <v>710</v>
      </c>
      <c r="C8" s="188">
        <v>0</v>
      </c>
      <c r="D8" s="188">
        <v>0</v>
      </c>
      <c r="E8" s="188">
        <v>0</v>
      </c>
      <c r="F8" s="188">
        <v>0</v>
      </c>
      <c r="G8" s="188">
        <v>0</v>
      </c>
      <c r="H8" s="188">
        <v>0</v>
      </c>
      <c r="I8" s="188">
        <v>0</v>
      </c>
      <c r="J8" s="188">
        <v>0</v>
      </c>
      <c r="K8" s="188">
        <v>0</v>
      </c>
      <c r="L8" s="188">
        <v>57</v>
      </c>
      <c r="M8" s="188">
        <v>0</v>
      </c>
      <c r="N8" s="188">
        <v>0</v>
      </c>
      <c r="O8" s="188">
        <v>0</v>
      </c>
      <c r="P8" s="823">
        <v>57</v>
      </c>
      <c r="Q8" s="2"/>
    </row>
    <row r="9" spans="1:24" s="243" customFormat="1" ht="12.75">
      <c r="A9" s="2"/>
      <c r="B9" s="869" t="s">
        <v>364</v>
      </c>
      <c r="C9" s="188">
        <v>0</v>
      </c>
      <c r="D9" s="188">
        <v>0</v>
      </c>
      <c r="E9" s="188">
        <v>0</v>
      </c>
      <c r="F9" s="188">
        <v>0</v>
      </c>
      <c r="G9" s="188">
        <v>0</v>
      </c>
      <c r="H9" s="188">
        <v>0</v>
      </c>
      <c r="I9" s="188">
        <v>0</v>
      </c>
      <c r="J9" s="188">
        <v>0</v>
      </c>
      <c r="K9" s="188">
        <v>0</v>
      </c>
      <c r="L9" s="188">
        <v>47</v>
      </c>
      <c r="M9" s="188">
        <v>0</v>
      </c>
      <c r="N9" s="188">
        <v>0</v>
      </c>
      <c r="O9" s="188">
        <v>0</v>
      </c>
      <c r="P9" s="823">
        <v>47</v>
      </c>
      <c r="Q9" s="2"/>
    </row>
    <row r="10" spans="1:24" s="243" customFormat="1" ht="25.5">
      <c r="A10" s="2"/>
      <c r="B10" s="869" t="s">
        <v>375</v>
      </c>
      <c r="C10" s="188">
        <v>0</v>
      </c>
      <c r="D10" s="188">
        <v>0</v>
      </c>
      <c r="E10" s="188">
        <v>0</v>
      </c>
      <c r="F10" s="188">
        <v>0</v>
      </c>
      <c r="G10" s="188">
        <v>0</v>
      </c>
      <c r="H10" s="188">
        <v>0</v>
      </c>
      <c r="I10" s="188">
        <v>0</v>
      </c>
      <c r="J10" s="188">
        <v>0</v>
      </c>
      <c r="K10" s="188">
        <v>0</v>
      </c>
      <c r="L10" s="188">
        <v>0</v>
      </c>
      <c r="M10" s="188">
        <v>0</v>
      </c>
      <c r="N10" s="188">
        <v>0</v>
      </c>
      <c r="O10" s="188">
        <v>0</v>
      </c>
      <c r="P10" s="823">
        <v>0</v>
      </c>
      <c r="Q10" s="2"/>
    </row>
    <row r="11" spans="1:24" s="243" customFormat="1" ht="12.75">
      <c r="A11" s="2"/>
      <c r="B11" s="869" t="s">
        <v>709</v>
      </c>
      <c r="C11" s="188">
        <v>0</v>
      </c>
      <c r="D11" s="188">
        <v>0</v>
      </c>
      <c r="E11" s="188">
        <v>0</v>
      </c>
      <c r="F11" s="188">
        <v>0</v>
      </c>
      <c r="G11" s="188">
        <v>3</v>
      </c>
      <c r="H11" s="188">
        <v>1</v>
      </c>
      <c r="I11" s="188">
        <v>0</v>
      </c>
      <c r="J11" s="188">
        <v>0</v>
      </c>
      <c r="K11" s="188">
        <v>0</v>
      </c>
      <c r="L11" s="188">
        <v>0</v>
      </c>
      <c r="M11" s="188">
        <v>0</v>
      </c>
      <c r="N11" s="188">
        <v>0</v>
      </c>
      <c r="O11" s="188">
        <v>0</v>
      </c>
      <c r="P11" s="823">
        <v>4</v>
      </c>
      <c r="Q11" s="2"/>
    </row>
    <row r="12" spans="1:24" s="243" customFormat="1" ht="51">
      <c r="A12" s="2"/>
      <c r="B12" s="869" t="s">
        <v>1338</v>
      </c>
      <c r="C12" s="188">
        <v>0</v>
      </c>
      <c r="D12" s="188">
        <v>0</v>
      </c>
      <c r="E12" s="188">
        <v>0</v>
      </c>
      <c r="F12" s="188">
        <v>0</v>
      </c>
      <c r="G12" s="188">
        <v>162</v>
      </c>
      <c r="H12" s="188">
        <v>0</v>
      </c>
      <c r="I12" s="188">
        <v>1</v>
      </c>
      <c r="J12" s="188">
        <v>0</v>
      </c>
      <c r="K12" s="188">
        <v>0</v>
      </c>
      <c r="L12" s="188">
        <v>0</v>
      </c>
      <c r="M12" s="188">
        <v>0</v>
      </c>
      <c r="N12" s="188">
        <v>0</v>
      </c>
      <c r="O12" s="188">
        <v>0</v>
      </c>
      <c r="P12" s="823">
        <v>163</v>
      </c>
      <c r="Q12" s="2"/>
    </row>
    <row r="13" spans="1:24" s="243" customFormat="1" ht="12.75">
      <c r="A13" s="2"/>
      <c r="B13" s="869" t="s">
        <v>1217</v>
      </c>
      <c r="C13" s="188">
        <v>0</v>
      </c>
      <c r="D13" s="188">
        <v>0</v>
      </c>
      <c r="E13" s="188">
        <v>0</v>
      </c>
      <c r="F13" s="188">
        <v>0</v>
      </c>
      <c r="G13" s="188">
        <v>0</v>
      </c>
      <c r="H13" s="188">
        <v>0</v>
      </c>
      <c r="I13" s="188">
        <v>0</v>
      </c>
      <c r="J13" s="188">
        <v>0</v>
      </c>
      <c r="K13" s="188">
        <v>1</v>
      </c>
      <c r="L13" s="188">
        <v>1572</v>
      </c>
      <c r="M13" s="188">
        <v>0</v>
      </c>
      <c r="N13" s="188">
        <v>0</v>
      </c>
      <c r="O13" s="188">
        <v>0</v>
      </c>
      <c r="P13" s="823">
        <v>1573</v>
      </c>
      <c r="Q13" s="2"/>
    </row>
    <row r="14" spans="1:24" s="243" customFormat="1" ht="12.75">
      <c r="A14" s="2"/>
      <c r="B14" s="869" t="s">
        <v>689</v>
      </c>
      <c r="C14" s="188">
        <v>0</v>
      </c>
      <c r="D14" s="188">
        <v>0</v>
      </c>
      <c r="E14" s="188">
        <v>0</v>
      </c>
      <c r="F14" s="188">
        <v>0</v>
      </c>
      <c r="G14" s="188">
        <v>0</v>
      </c>
      <c r="H14" s="188">
        <v>0</v>
      </c>
      <c r="I14" s="188">
        <v>0</v>
      </c>
      <c r="J14" s="188">
        <v>0</v>
      </c>
      <c r="K14" s="188">
        <v>0</v>
      </c>
      <c r="L14" s="188">
        <v>0</v>
      </c>
      <c r="M14" s="188">
        <v>0</v>
      </c>
      <c r="N14" s="188">
        <v>0</v>
      </c>
      <c r="O14" s="188">
        <v>0</v>
      </c>
      <c r="P14" s="823">
        <v>0</v>
      </c>
      <c r="Q14" s="2"/>
    </row>
    <row r="15" spans="1:24" s="243" customFormat="1" ht="51">
      <c r="A15" s="2"/>
      <c r="B15" s="869" t="s">
        <v>690</v>
      </c>
      <c r="C15" s="188">
        <v>0</v>
      </c>
      <c r="D15" s="188">
        <v>0</v>
      </c>
      <c r="E15" s="188">
        <v>0</v>
      </c>
      <c r="F15" s="188">
        <v>0</v>
      </c>
      <c r="G15" s="188">
        <v>0</v>
      </c>
      <c r="H15" s="188">
        <v>0</v>
      </c>
      <c r="I15" s="188">
        <v>0</v>
      </c>
      <c r="J15" s="188">
        <v>0</v>
      </c>
      <c r="K15" s="188">
        <v>0</v>
      </c>
      <c r="L15" s="188">
        <v>3</v>
      </c>
      <c r="M15" s="188">
        <v>0</v>
      </c>
      <c r="N15" s="188">
        <v>0</v>
      </c>
      <c r="O15" s="188">
        <v>0</v>
      </c>
      <c r="P15" s="823">
        <v>3</v>
      </c>
      <c r="Q15" s="2"/>
    </row>
    <row r="16" spans="1:24" s="243" customFormat="1" ht="25.5">
      <c r="A16" s="2"/>
      <c r="B16" s="869" t="s">
        <v>379</v>
      </c>
      <c r="C16" s="188">
        <v>0</v>
      </c>
      <c r="D16" s="188">
        <v>0</v>
      </c>
      <c r="E16" s="188">
        <v>0</v>
      </c>
      <c r="F16" s="188">
        <v>0</v>
      </c>
      <c r="G16" s="188">
        <v>0</v>
      </c>
      <c r="H16" s="188">
        <v>0</v>
      </c>
      <c r="I16" s="188">
        <v>0</v>
      </c>
      <c r="J16" s="188">
        <v>0</v>
      </c>
      <c r="K16" s="188">
        <v>0</v>
      </c>
      <c r="L16" s="188">
        <v>0</v>
      </c>
      <c r="M16" s="188">
        <v>0</v>
      </c>
      <c r="N16" s="188">
        <v>0</v>
      </c>
      <c r="O16" s="188">
        <v>0</v>
      </c>
      <c r="P16" s="823">
        <v>0</v>
      </c>
      <c r="Q16" s="2"/>
    </row>
    <row r="17" spans="1:17" s="243" customFormat="1">
      <c r="A17" s="2"/>
      <c r="B17" s="869" t="s">
        <v>782</v>
      </c>
      <c r="C17" s="470">
        <v>0</v>
      </c>
      <c r="D17" s="470">
        <v>0</v>
      </c>
      <c r="E17" s="470">
        <v>0</v>
      </c>
      <c r="F17" s="470">
        <v>0</v>
      </c>
      <c r="G17" s="470">
        <v>0</v>
      </c>
      <c r="H17" s="470">
        <v>0</v>
      </c>
      <c r="I17" s="470">
        <v>0</v>
      </c>
      <c r="J17" s="470">
        <v>0</v>
      </c>
      <c r="K17" s="470">
        <v>0</v>
      </c>
      <c r="L17" s="470">
        <v>0</v>
      </c>
      <c r="M17" s="470">
        <v>0</v>
      </c>
      <c r="N17" s="470">
        <v>0</v>
      </c>
      <c r="O17" s="470">
        <v>0</v>
      </c>
      <c r="P17" s="822">
        <v>0</v>
      </c>
      <c r="Q17" s="2"/>
    </row>
    <row r="18" spans="1:17" s="243" customFormat="1" ht="15.75" customHeight="1">
      <c r="A18" s="2"/>
      <c r="B18" s="454" t="s">
        <v>58</v>
      </c>
      <c r="C18" s="453">
        <v>0</v>
      </c>
      <c r="D18" s="453">
        <v>0</v>
      </c>
      <c r="E18" s="453">
        <v>0</v>
      </c>
      <c r="F18" s="453">
        <v>0</v>
      </c>
      <c r="G18" s="453">
        <v>165</v>
      </c>
      <c r="H18" s="453">
        <v>1</v>
      </c>
      <c r="I18" s="453">
        <v>1</v>
      </c>
      <c r="J18" s="453">
        <v>0</v>
      </c>
      <c r="K18" s="453">
        <v>1</v>
      </c>
      <c r="L18" s="453">
        <v>1679</v>
      </c>
      <c r="M18" s="453">
        <v>0</v>
      </c>
      <c r="N18" s="453">
        <v>0</v>
      </c>
      <c r="O18" s="453">
        <v>0</v>
      </c>
      <c r="P18" s="867">
        <v>1847</v>
      </c>
      <c r="Q18" s="2"/>
    </row>
    <row r="19" spans="1:17" s="243" customFormat="1" ht="6" customHeight="1">
      <c r="A19" s="2"/>
      <c r="B19" s="866"/>
      <c r="C19" s="638"/>
      <c r="D19" s="638"/>
      <c r="E19" s="638"/>
      <c r="F19" s="638"/>
      <c r="G19" s="638"/>
      <c r="H19" s="638"/>
      <c r="I19" s="638"/>
      <c r="J19" s="638"/>
      <c r="K19" s="638"/>
      <c r="L19" s="638"/>
      <c r="M19" s="638"/>
      <c r="N19" s="638"/>
      <c r="O19" s="638"/>
      <c r="P19" s="638"/>
      <c r="Q19" s="2"/>
    </row>
    <row r="20" spans="1:17" s="243" customFormat="1" ht="15" customHeight="1">
      <c r="A20" s="2"/>
      <c r="B20" s="1650" t="str">
        <f>LastQtr</f>
        <v>T2 2023 _x000D_
Bâle III révisé</v>
      </c>
      <c r="C20" s="871"/>
      <c r="D20" s="871"/>
      <c r="E20" s="871"/>
      <c r="F20" s="871"/>
      <c r="G20" s="871"/>
      <c r="H20" s="871"/>
      <c r="I20" s="871"/>
      <c r="J20" s="871"/>
      <c r="K20" s="871"/>
      <c r="L20" s="871"/>
      <c r="M20" s="871"/>
      <c r="N20" s="871"/>
      <c r="O20" s="553"/>
      <c r="P20" s="870"/>
      <c r="Q20" s="2"/>
    </row>
    <row r="21" spans="1:17" s="243" customFormat="1" ht="12.75">
      <c r="A21" s="2"/>
      <c r="B21" s="456" t="s">
        <v>710</v>
      </c>
      <c r="C21" s="188">
        <v>0</v>
      </c>
      <c r="D21" s="188">
        <v>0</v>
      </c>
      <c r="E21" s="188">
        <v>0</v>
      </c>
      <c r="F21" s="188">
        <v>0</v>
      </c>
      <c r="G21" s="188">
        <v>0</v>
      </c>
      <c r="H21" s="188">
        <v>3</v>
      </c>
      <c r="I21" s="188">
        <v>0</v>
      </c>
      <c r="J21" s="188">
        <v>0</v>
      </c>
      <c r="K21" s="188">
        <v>0</v>
      </c>
      <c r="L21" s="188">
        <v>47</v>
      </c>
      <c r="M21" s="188">
        <v>0</v>
      </c>
      <c r="N21" s="188">
        <v>0</v>
      </c>
      <c r="O21" s="188">
        <v>0</v>
      </c>
      <c r="P21" s="823">
        <v>50</v>
      </c>
      <c r="Q21" s="2"/>
    </row>
    <row r="22" spans="1:17" s="243" customFormat="1" ht="12.75">
      <c r="A22" s="2"/>
      <c r="B22" s="869" t="s">
        <v>364</v>
      </c>
      <c r="C22" s="188">
        <v>0</v>
      </c>
      <c r="D22" s="188">
        <v>0</v>
      </c>
      <c r="E22" s="188">
        <v>0</v>
      </c>
      <c r="F22" s="188">
        <v>0</v>
      </c>
      <c r="G22" s="188">
        <v>0</v>
      </c>
      <c r="H22" s="188">
        <v>0</v>
      </c>
      <c r="I22" s="188">
        <v>0</v>
      </c>
      <c r="J22" s="188">
        <v>0</v>
      </c>
      <c r="K22" s="188">
        <v>0</v>
      </c>
      <c r="L22" s="188">
        <v>51</v>
      </c>
      <c r="M22" s="188">
        <v>0</v>
      </c>
      <c r="N22" s="188">
        <v>0</v>
      </c>
      <c r="O22" s="188">
        <v>0</v>
      </c>
      <c r="P22" s="823">
        <v>51</v>
      </c>
      <c r="Q22" s="2"/>
    </row>
    <row r="23" spans="1:17" s="243" customFormat="1" ht="25.5">
      <c r="A23" s="2"/>
      <c r="B23" s="869" t="s">
        <v>375</v>
      </c>
      <c r="C23" s="188">
        <v>0</v>
      </c>
      <c r="D23" s="188">
        <v>0</v>
      </c>
      <c r="E23" s="188">
        <v>0</v>
      </c>
      <c r="F23" s="188">
        <v>0</v>
      </c>
      <c r="G23" s="188">
        <v>0</v>
      </c>
      <c r="H23" s="188">
        <v>0</v>
      </c>
      <c r="I23" s="188">
        <v>0</v>
      </c>
      <c r="J23" s="188">
        <v>0</v>
      </c>
      <c r="K23" s="188">
        <v>0</v>
      </c>
      <c r="L23" s="188">
        <v>0</v>
      </c>
      <c r="M23" s="188">
        <v>0</v>
      </c>
      <c r="N23" s="188">
        <v>0</v>
      </c>
      <c r="O23" s="188">
        <v>0</v>
      </c>
      <c r="P23" s="823">
        <v>0</v>
      </c>
      <c r="Q23" s="2"/>
    </row>
    <row r="24" spans="1:17" s="243" customFormat="1" ht="12.75">
      <c r="A24" s="2"/>
      <c r="B24" s="869" t="s">
        <v>709</v>
      </c>
      <c r="C24" s="188">
        <v>0</v>
      </c>
      <c r="D24" s="188">
        <v>0</v>
      </c>
      <c r="E24" s="188">
        <v>0</v>
      </c>
      <c r="F24" s="188">
        <v>0</v>
      </c>
      <c r="G24" s="188">
        <v>29</v>
      </c>
      <c r="H24" s="188">
        <v>4</v>
      </c>
      <c r="I24" s="188">
        <v>0</v>
      </c>
      <c r="J24" s="188">
        <v>0</v>
      </c>
      <c r="K24" s="188">
        <v>0</v>
      </c>
      <c r="L24" s="188">
        <v>0</v>
      </c>
      <c r="M24" s="188">
        <v>0</v>
      </c>
      <c r="N24" s="188">
        <v>0</v>
      </c>
      <c r="O24" s="188">
        <v>0</v>
      </c>
      <c r="P24" s="823">
        <v>33</v>
      </c>
      <c r="Q24" s="2"/>
    </row>
    <row r="25" spans="1:17" s="243" customFormat="1" ht="51">
      <c r="A25" s="2"/>
      <c r="B25" s="869" t="s">
        <v>1338</v>
      </c>
      <c r="C25" s="188">
        <v>0</v>
      </c>
      <c r="D25" s="188">
        <v>0</v>
      </c>
      <c r="E25" s="188">
        <v>0</v>
      </c>
      <c r="F25" s="188">
        <v>0</v>
      </c>
      <c r="G25" s="188">
        <v>133</v>
      </c>
      <c r="H25" s="188">
        <v>0</v>
      </c>
      <c r="I25" s="188">
        <v>2</v>
      </c>
      <c r="J25" s="188">
        <v>0</v>
      </c>
      <c r="K25" s="188">
        <v>0</v>
      </c>
      <c r="L25" s="188">
        <v>0</v>
      </c>
      <c r="M25" s="188">
        <v>0</v>
      </c>
      <c r="N25" s="188">
        <v>0</v>
      </c>
      <c r="O25" s="188">
        <v>0</v>
      </c>
      <c r="P25" s="823">
        <v>135</v>
      </c>
      <c r="Q25" s="2"/>
    </row>
    <row r="26" spans="1:17" s="243" customFormat="1" ht="12.75">
      <c r="A26" s="2"/>
      <c r="B26" s="869" t="s">
        <v>1217</v>
      </c>
      <c r="C26" s="188">
        <v>0</v>
      </c>
      <c r="D26" s="188">
        <v>0</v>
      </c>
      <c r="E26" s="188">
        <v>0</v>
      </c>
      <c r="F26" s="188">
        <v>0</v>
      </c>
      <c r="G26" s="188">
        <v>0</v>
      </c>
      <c r="H26" s="188">
        <v>0</v>
      </c>
      <c r="I26" s="188">
        <v>0</v>
      </c>
      <c r="J26" s="188">
        <v>0</v>
      </c>
      <c r="K26" s="188">
        <v>2</v>
      </c>
      <c r="L26" s="188">
        <v>1253</v>
      </c>
      <c r="M26" s="188">
        <v>0</v>
      </c>
      <c r="N26" s="188">
        <v>0</v>
      </c>
      <c r="O26" s="188">
        <v>0</v>
      </c>
      <c r="P26" s="823">
        <v>1255</v>
      </c>
      <c r="Q26" s="2"/>
    </row>
    <row r="27" spans="1:17" s="243" customFormat="1" ht="12.75">
      <c r="A27" s="2"/>
      <c r="B27" s="869" t="s">
        <v>689</v>
      </c>
      <c r="C27" s="188">
        <v>0</v>
      </c>
      <c r="D27" s="188">
        <v>0</v>
      </c>
      <c r="E27" s="188">
        <v>0</v>
      </c>
      <c r="F27" s="188">
        <v>0</v>
      </c>
      <c r="G27" s="188">
        <v>0</v>
      </c>
      <c r="H27" s="188">
        <v>0</v>
      </c>
      <c r="I27" s="188">
        <v>0</v>
      </c>
      <c r="J27" s="188">
        <v>0</v>
      </c>
      <c r="K27" s="188">
        <v>0</v>
      </c>
      <c r="L27" s="188">
        <v>0</v>
      </c>
      <c r="M27" s="188">
        <v>0</v>
      </c>
      <c r="N27" s="188">
        <v>0</v>
      </c>
      <c r="O27" s="188">
        <v>0</v>
      </c>
      <c r="P27" s="823">
        <v>0</v>
      </c>
      <c r="Q27" s="2"/>
    </row>
    <row r="28" spans="1:17" s="243" customFormat="1" ht="51">
      <c r="A28" s="2"/>
      <c r="B28" s="869" t="s">
        <v>690</v>
      </c>
      <c r="C28" s="188">
        <v>0</v>
      </c>
      <c r="D28" s="188">
        <v>0</v>
      </c>
      <c r="E28" s="188">
        <v>0</v>
      </c>
      <c r="F28" s="188">
        <v>0</v>
      </c>
      <c r="G28" s="188">
        <v>0</v>
      </c>
      <c r="H28" s="188">
        <v>0</v>
      </c>
      <c r="I28" s="188">
        <v>0</v>
      </c>
      <c r="J28" s="188">
        <v>0</v>
      </c>
      <c r="K28" s="188">
        <v>0</v>
      </c>
      <c r="L28" s="188">
        <v>16</v>
      </c>
      <c r="M28" s="188">
        <v>0</v>
      </c>
      <c r="N28" s="188">
        <v>0</v>
      </c>
      <c r="O28" s="188">
        <v>0</v>
      </c>
      <c r="P28" s="823">
        <v>16</v>
      </c>
      <c r="Q28" s="2"/>
    </row>
    <row r="29" spans="1:17" s="243" customFormat="1" ht="25.5">
      <c r="A29" s="2"/>
      <c r="B29" s="869" t="s">
        <v>379</v>
      </c>
      <c r="C29" s="188">
        <v>0</v>
      </c>
      <c r="D29" s="188">
        <v>0</v>
      </c>
      <c r="E29" s="188">
        <v>0</v>
      </c>
      <c r="F29" s="188">
        <v>0</v>
      </c>
      <c r="G29" s="188">
        <v>0</v>
      </c>
      <c r="H29" s="188">
        <v>0</v>
      </c>
      <c r="I29" s="188">
        <v>0</v>
      </c>
      <c r="J29" s="188">
        <v>0</v>
      </c>
      <c r="K29" s="188">
        <v>0</v>
      </c>
      <c r="L29" s="188">
        <v>0</v>
      </c>
      <c r="M29" s="188">
        <v>0</v>
      </c>
      <c r="N29" s="188">
        <v>0</v>
      </c>
      <c r="O29" s="188">
        <v>0</v>
      </c>
      <c r="P29" s="823">
        <v>0</v>
      </c>
      <c r="Q29" s="2"/>
    </row>
    <row r="30" spans="1:17" s="243" customFormat="1">
      <c r="A30" s="2"/>
      <c r="B30" s="869" t="s">
        <v>782</v>
      </c>
      <c r="C30" s="470">
        <v>0</v>
      </c>
      <c r="D30" s="470">
        <v>0</v>
      </c>
      <c r="E30" s="470">
        <v>0</v>
      </c>
      <c r="F30" s="470">
        <v>0</v>
      </c>
      <c r="G30" s="470">
        <v>0</v>
      </c>
      <c r="H30" s="470">
        <v>0</v>
      </c>
      <c r="I30" s="470">
        <v>0</v>
      </c>
      <c r="J30" s="470">
        <v>0</v>
      </c>
      <c r="K30" s="470">
        <v>0</v>
      </c>
      <c r="L30" s="470">
        <v>0</v>
      </c>
      <c r="M30" s="470">
        <v>0</v>
      </c>
      <c r="N30" s="470">
        <v>0</v>
      </c>
      <c r="O30" s="470">
        <v>0</v>
      </c>
      <c r="P30" s="822">
        <v>0</v>
      </c>
      <c r="Q30" s="2"/>
    </row>
    <row r="31" spans="1:17" s="243" customFormat="1" ht="15.75" customHeight="1">
      <c r="A31" s="2"/>
      <c r="B31" s="454" t="s">
        <v>58</v>
      </c>
      <c r="C31" s="453">
        <v>0</v>
      </c>
      <c r="D31" s="453">
        <v>0</v>
      </c>
      <c r="E31" s="453">
        <v>0</v>
      </c>
      <c r="F31" s="453">
        <v>0</v>
      </c>
      <c r="G31" s="453">
        <v>162</v>
      </c>
      <c r="H31" s="453">
        <v>7</v>
      </c>
      <c r="I31" s="453">
        <v>2</v>
      </c>
      <c r="J31" s="453">
        <v>0</v>
      </c>
      <c r="K31" s="453">
        <v>2</v>
      </c>
      <c r="L31" s="453">
        <v>1367</v>
      </c>
      <c r="M31" s="453">
        <v>0</v>
      </c>
      <c r="N31" s="453">
        <v>0</v>
      </c>
      <c r="O31" s="453">
        <v>0</v>
      </c>
      <c r="P31" s="867">
        <v>1540</v>
      </c>
      <c r="Q31" s="2"/>
    </row>
    <row r="32" spans="1:17" s="243" customFormat="1" ht="6" customHeight="1">
      <c r="A32" s="2"/>
      <c r="B32" s="866"/>
      <c r="C32" s="638"/>
      <c r="D32" s="638"/>
      <c r="E32" s="638"/>
      <c r="F32" s="638"/>
      <c r="G32" s="638"/>
      <c r="H32" s="638"/>
      <c r="I32" s="638"/>
      <c r="J32" s="638"/>
      <c r="K32" s="638"/>
      <c r="L32" s="638"/>
      <c r="M32" s="638"/>
      <c r="N32" s="638"/>
      <c r="O32" s="638"/>
      <c r="P32" s="638"/>
      <c r="Q32" s="2"/>
    </row>
    <row r="33" spans="1:17" s="243" customFormat="1" ht="15" customHeight="1">
      <c r="A33" s="2"/>
      <c r="B33" s="1650" t="str">
        <f>Last2Qtr</f>
        <v>T1 2023 _x000D_
Bâle III</v>
      </c>
      <c r="C33" s="871"/>
      <c r="D33" s="871"/>
      <c r="E33" s="871"/>
      <c r="F33" s="871"/>
      <c r="G33" s="871"/>
      <c r="H33" s="871"/>
      <c r="I33" s="871"/>
      <c r="J33" s="871"/>
      <c r="K33" s="871"/>
      <c r="L33" s="871"/>
      <c r="M33" s="871"/>
      <c r="N33" s="871"/>
      <c r="O33" s="553"/>
      <c r="P33" s="870"/>
      <c r="Q33" s="2"/>
    </row>
    <row r="34" spans="1:17" s="243" customFormat="1" ht="12.75">
      <c r="A34" s="2"/>
      <c r="B34" s="456" t="s">
        <v>710</v>
      </c>
      <c r="C34" s="188">
        <v>0</v>
      </c>
      <c r="D34" s="188">
        <v>0</v>
      </c>
      <c r="E34" s="188">
        <v>0</v>
      </c>
      <c r="F34" s="188"/>
      <c r="G34" s="188"/>
      <c r="H34" s="188">
        <v>4</v>
      </c>
      <c r="I34" s="188">
        <v>0</v>
      </c>
      <c r="J34" s="188"/>
      <c r="K34" s="188"/>
      <c r="L34" s="188">
        <v>148</v>
      </c>
      <c r="M34" s="188"/>
      <c r="N34" s="188">
        <v>0</v>
      </c>
      <c r="O34" s="188">
        <v>0</v>
      </c>
      <c r="P34" s="823">
        <v>152</v>
      </c>
      <c r="Q34" s="2"/>
    </row>
    <row r="35" spans="1:17" s="243" customFormat="1" ht="25.5">
      <c r="A35" s="2"/>
      <c r="B35" s="869" t="s">
        <v>1116</v>
      </c>
      <c r="C35" s="188">
        <v>0</v>
      </c>
      <c r="D35" s="188">
        <v>0</v>
      </c>
      <c r="E35" s="188">
        <v>0</v>
      </c>
      <c r="F35" s="188"/>
      <c r="G35" s="188"/>
      <c r="H35" s="188">
        <v>0</v>
      </c>
      <c r="I35" s="188">
        <v>0</v>
      </c>
      <c r="J35" s="188"/>
      <c r="K35" s="188"/>
      <c r="L35" s="188">
        <v>0</v>
      </c>
      <c r="M35" s="188"/>
      <c r="N35" s="188">
        <v>0</v>
      </c>
      <c r="O35" s="188">
        <v>0</v>
      </c>
      <c r="P35" s="823">
        <v>0</v>
      </c>
      <c r="Q35" s="2"/>
    </row>
    <row r="36" spans="1:17" s="243" customFormat="1" ht="25.5">
      <c r="A36" s="2"/>
      <c r="B36" s="869" t="s">
        <v>375</v>
      </c>
      <c r="C36" s="188">
        <v>0</v>
      </c>
      <c r="D36" s="188">
        <v>0</v>
      </c>
      <c r="E36" s="188">
        <v>0</v>
      </c>
      <c r="F36" s="188"/>
      <c r="G36" s="188"/>
      <c r="H36" s="188">
        <v>0</v>
      </c>
      <c r="I36" s="188">
        <v>0</v>
      </c>
      <c r="J36" s="188"/>
      <c r="K36" s="188"/>
      <c r="L36" s="188">
        <v>0</v>
      </c>
      <c r="M36" s="188"/>
      <c r="N36" s="188">
        <v>0</v>
      </c>
      <c r="O36" s="188">
        <v>0</v>
      </c>
      <c r="P36" s="823">
        <v>0</v>
      </c>
      <c r="Q36" s="2"/>
    </row>
    <row r="37" spans="1:17" s="243" customFormat="1" ht="12.75">
      <c r="A37" s="2"/>
      <c r="B37" s="869" t="s">
        <v>709</v>
      </c>
      <c r="C37" s="188">
        <v>0</v>
      </c>
      <c r="D37" s="188">
        <v>0</v>
      </c>
      <c r="E37" s="188">
        <v>2</v>
      </c>
      <c r="F37" s="188"/>
      <c r="G37" s="188"/>
      <c r="H37" s="188">
        <v>0</v>
      </c>
      <c r="I37" s="188">
        <v>0</v>
      </c>
      <c r="J37" s="188"/>
      <c r="K37" s="188"/>
      <c r="L37" s="188">
        <v>70</v>
      </c>
      <c r="M37" s="188"/>
      <c r="N37" s="188">
        <v>0</v>
      </c>
      <c r="O37" s="188">
        <v>0</v>
      </c>
      <c r="P37" s="823">
        <v>72</v>
      </c>
      <c r="Q37" s="2"/>
    </row>
    <row r="38" spans="1:17" s="243" customFormat="1" ht="12.75">
      <c r="A38" s="2"/>
      <c r="B38" s="869" t="s">
        <v>424</v>
      </c>
      <c r="C38" s="188">
        <v>0</v>
      </c>
      <c r="D38" s="188">
        <v>0</v>
      </c>
      <c r="E38" s="188">
        <v>0</v>
      </c>
      <c r="F38" s="188"/>
      <c r="G38" s="188"/>
      <c r="H38" s="188">
        <v>0</v>
      </c>
      <c r="I38" s="188">
        <v>0</v>
      </c>
      <c r="J38" s="188"/>
      <c r="K38" s="188"/>
      <c r="L38" s="188">
        <v>0</v>
      </c>
      <c r="M38" s="188"/>
      <c r="N38" s="188">
        <v>0</v>
      </c>
      <c r="O38" s="188">
        <v>0</v>
      </c>
      <c r="P38" s="823">
        <v>0</v>
      </c>
      <c r="Q38" s="2"/>
    </row>
    <row r="39" spans="1:17" s="243" customFormat="1" ht="12.75">
      <c r="A39" s="2"/>
      <c r="B39" s="1671" t="s">
        <v>1217</v>
      </c>
      <c r="C39" s="188">
        <v>0</v>
      </c>
      <c r="D39" s="188">
        <v>0</v>
      </c>
      <c r="E39" s="188">
        <v>0</v>
      </c>
      <c r="F39" s="188"/>
      <c r="G39" s="188"/>
      <c r="H39" s="188">
        <v>0</v>
      </c>
      <c r="I39" s="188">
        <v>0</v>
      </c>
      <c r="J39" s="188"/>
      <c r="K39" s="188"/>
      <c r="L39" s="188">
        <v>2017</v>
      </c>
      <c r="M39" s="188"/>
      <c r="N39" s="188">
        <v>0</v>
      </c>
      <c r="O39" s="188">
        <v>0</v>
      </c>
      <c r="P39" s="823">
        <v>2017</v>
      </c>
      <c r="Q39" s="2"/>
    </row>
    <row r="40" spans="1:17" s="243" customFormat="1" ht="25.5">
      <c r="A40" s="2"/>
      <c r="B40" s="869" t="s">
        <v>379</v>
      </c>
      <c r="C40" s="188">
        <v>0</v>
      </c>
      <c r="D40" s="188">
        <v>0</v>
      </c>
      <c r="E40" s="188">
        <v>0</v>
      </c>
      <c r="F40" s="188"/>
      <c r="G40" s="188"/>
      <c r="H40" s="188">
        <v>0</v>
      </c>
      <c r="I40" s="188">
        <v>0</v>
      </c>
      <c r="J40" s="188"/>
      <c r="K40" s="188"/>
      <c r="L40" s="188">
        <v>0</v>
      </c>
      <c r="M40" s="188"/>
      <c r="N40" s="188">
        <v>0</v>
      </c>
      <c r="O40" s="188">
        <v>0</v>
      </c>
      <c r="P40" s="823">
        <v>0</v>
      </c>
      <c r="Q40" s="2"/>
    </row>
    <row r="41" spans="1:17" s="243" customFormat="1">
      <c r="A41" s="2"/>
      <c r="B41" s="868" t="s">
        <v>782</v>
      </c>
      <c r="C41" s="470">
        <v>0</v>
      </c>
      <c r="D41" s="470">
        <v>0</v>
      </c>
      <c r="E41" s="470">
        <v>0</v>
      </c>
      <c r="F41" s="470"/>
      <c r="G41" s="470"/>
      <c r="H41" s="470">
        <v>0</v>
      </c>
      <c r="I41" s="470">
        <v>0</v>
      </c>
      <c r="J41" s="470"/>
      <c r="K41" s="470"/>
      <c r="L41" s="470">
        <v>0</v>
      </c>
      <c r="M41" s="470"/>
      <c r="N41" s="470">
        <v>0</v>
      </c>
      <c r="O41" s="470">
        <v>0</v>
      </c>
      <c r="P41" s="822">
        <v>0</v>
      </c>
      <c r="Q41" s="2"/>
    </row>
    <row r="42" spans="1:17" s="243" customFormat="1" ht="15.75" customHeight="1">
      <c r="A42" s="2"/>
      <c r="B42" s="454" t="s">
        <v>58</v>
      </c>
      <c r="C42" s="453">
        <v>0</v>
      </c>
      <c r="D42" s="453">
        <v>0</v>
      </c>
      <c r="E42" s="453">
        <v>2</v>
      </c>
      <c r="F42" s="453"/>
      <c r="G42" s="453"/>
      <c r="H42" s="453">
        <v>4</v>
      </c>
      <c r="I42" s="453">
        <v>0</v>
      </c>
      <c r="J42" s="453"/>
      <c r="K42" s="453"/>
      <c r="L42" s="453">
        <v>2235</v>
      </c>
      <c r="M42" s="453"/>
      <c r="N42" s="453">
        <v>0</v>
      </c>
      <c r="O42" s="453">
        <v>0</v>
      </c>
      <c r="P42" s="867">
        <v>2241</v>
      </c>
      <c r="Q42" s="2"/>
    </row>
    <row r="43" spans="1:17" s="243" customFormat="1" ht="6" customHeight="1">
      <c r="A43" s="2"/>
      <c r="B43" s="866"/>
      <c r="C43" s="638"/>
      <c r="D43" s="638"/>
      <c r="E43" s="638"/>
      <c r="F43" s="638"/>
      <c r="G43" s="638"/>
      <c r="H43" s="638"/>
      <c r="I43" s="638"/>
      <c r="J43" s="638"/>
      <c r="K43" s="638"/>
      <c r="L43" s="638"/>
      <c r="M43" s="638"/>
      <c r="N43" s="638"/>
      <c r="O43" s="638"/>
      <c r="P43" s="638"/>
      <c r="Q43" s="2"/>
    </row>
    <row r="44" spans="1:17" s="243" customFormat="1" ht="15" customHeight="1">
      <c r="A44" s="2"/>
      <c r="B44" s="1650" t="str">
        <f>Last3Qtr</f>
        <v>T4 2022 _x000D_
Bâle III</v>
      </c>
      <c r="C44" s="871"/>
      <c r="D44" s="871"/>
      <c r="E44" s="871"/>
      <c r="F44" s="871"/>
      <c r="G44" s="871"/>
      <c r="H44" s="871"/>
      <c r="I44" s="871"/>
      <c r="J44" s="871"/>
      <c r="K44" s="871"/>
      <c r="L44" s="871"/>
      <c r="M44" s="871"/>
      <c r="N44" s="871"/>
      <c r="O44" s="553"/>
      <c r="P44" s="870"/>
      <c r="Q44" s="2"/>
    </row>
    <row r="45" spans="1:17" s="243" customFormat="1" ht="12.75">
      <c r="A45" s="2"/>
      <c r="B45" s="456" t="s">
        <v>710</v>
      </c>
      <c r="C45" s="188">
        <v>0</v>
      </c>
      <c r="D45" s="188">
        <v>0</v>
      </c>
      <c r="E45" s="188">
        <v>0</v>
      </c>
      <c r="F45" s="188"/>
      <c r="G45" s="188"/>
      <c r="H45" s="188">
        <v>18</v>
      </c>
      <c r="I45" s="188">
        <v>0</v>
      </c>
      <c r="J45" s="188"/>
      <c r="K45" s="188"/>
      <c r="L45" s="188">
        <v>213</v>
      </c>
      <c r="M45" s="188"/>
      <c r="N45" s="188">
        <v>0</v>
      </c>
      <c r="O45" s="188">
        <v>0</v>
      </c>
      <c r="P45" s="823">
        <v>231</v>
      </c>
      <c r="Q45" s="2"/>
    </row>
    <row r="46" spans="1:17" s="243" customFormat="1" ht="38.25" customHeight="1">
      <c r="A46" s="2"/>
      <c r="B46" s="869" t="s">
        <v>1116</v>
      </c>
      <c r="C46" s="188">
        <v>0</v>
      </c>
      <c r="D46" s="188">
        <v>0</v>
      </c>
      <c r="E46" s="188">
        <v>0</v>
      </c>
      <c r="F46" s="188"/>
      <c r="G46" s="188"/>
      <c r="H46" s="188">
        <v>0</v>
      </c>
      <c r="I46" s="188">
        <v>0</v>
      </c>
      <c r="J46" s="188"/>
      <c r="K46" s="188"/>
      <c r="L46" s="188">
        <v>0</v>
      </c>
      <c r="M46" s="188"/>
      <c r="N46" s="188">
        <v>0</v>
      </c>
      <c r="O46" s="188">
        <v>0</v>
      </c>
      <c r="P46" s="823">
        <v>0</v>
      </c>
      <c r="Q46" s="2"/>
    </row>
    <row r="47" spans="1:17" s="243" customFormat="1" ht="25.5">
      <c r="A47" s="2"/>
      <c r="B47" s="869" t="s">
        <v>375</v>
      </c>
      <c r="C47" s="188">
        <v>0</v>
      </c>
      <c r="D47" s="188">
        <v>0</v>
      </c>
      <c r="E47" s="188">
        <v>0</v>
      </c>
      <c r="F47" s="188"/>
      <c r="G47" s="188"/>
      <c r="H47" s="188">
        <v>0</v>
      </c>
      <c r="I47" s="188">
        <v>0</v>
      </c>
      <c r="J47" s="188"/>
      <c r="K47" s="188"/>
      <c r="L47" s="188">
        <v>0</v>
      </c>
      <c r="M47" s="188"/>
      <c r="N47" s="188">
        <v>0</v>
      </c>
      <c r="O47" s="188">
        <v>0</v>
      </c>
      <c r="P47" s="823">
        <v>0</v>
      </c>
      <c r="Q47" s="2"/>
    </row>
    <row r="48" spans="1:17" s="243" customFormat="1" ht="12.75">
      <c r="A48" s="2"/>
      <c r="B48" s="869" t="s">
        <v>709</v>
      </c>
      <c r="C48" s="188">
        <v>0</v>
      </c>
      <c r="D48" s="188">
        <v>0</v>
      </c>
      <c r="E48" s="188">
        <v>1</v>
      </c>
      <c r="F48" s="188"/>
      <c r="G48" s="188"/>
      <c r="H48" s="188">
        <v>0</v>
      </c>
      <c r="I48" s="188">
        <v>0</v>
      </c>
      <c r="J48" s="188"/>
      <c r="K48" s="188"/>
      <c r="L48" s="188">
        <v>8</v>
      </c>
      <c r="M48" s="188"/>
      <c r="N48" s="188">
        <v>0</v>
      </c>
      <c r="O48" s="188">
        <v>0</v>
      </c>
      <c r="P48" s="823">
        <v>9</v>
      </c>
      <c r="Q48" s="2"/>
    </row>
    <row r="49" spans="1:17" s="243" customFormat="1" ht="12.75">
      <c r="A49" s="2"/>
      <c r="B49" s="869" t="s">
        <v>424</v>
      </c>
      <c r="C49" s="188">
        <v>0</v>
      </c>
      <c r="D49" s="188">
        <v>0</v>
      </c>
      <c r="E49" s="188">
        <v>0</v>
      </c>
      <c r="F49" s="188"/>
      <c r="G49" s="188"/>
      <c r="H49" s="188">
        <v>0</v>
      </c>
      <c r="I49" s="188">
        <v>0</v>
      </c>
      <c r="J49" s="188"/>
      <c r="K49" s="188"/>
      <c r="L49" s="188">
        <v>0</v>
      </c>
      <c r="M49" s="188"/>
      <c r="N49" s="188">
        <v>0</v>
      </c>
      <c r="O49" s="188">
        <v>0</v>
      </c>
      <c r="P49" s="823">
        <v>0</v>
      </c>
      <c r="Q49" s="2"/>
    </row>
    <row r="50" spans="1:17" s="243" customFormat="1" ht="12.75">
      <c r="A50" s="2"/>
      <c r="B50" s="869" t="s">
        <v>1217</v>
      </c>
      <c r="C50" s="188">
        <v>0</v>
      </c>
      <c r="D50" s="188">
        <v>0</v>
      </c>
      <c r="E50" s="188">
        <v>0</v>
      </c>
      <c r="F50" s="188"/>
      <c r="G50" s="188"/>
      <c r="H50" s="188">
        <v>0</v>
      </c>
      <c r="I50" s="188">
        <v>0</v>
      </c>
      <c r="J50" s="188"/>
      <c r="K50" s="188"/>
      <c r="L50" s="188">
        <v>1863</v>
      </c>
      <c r="M50" s="188"/>
      <c r="N50" s="188">
        <v>0</v>
      </c>
      <c r="O50" s="188">
        <v>0</v>
      </c>
      <c r="P50" s="823">
        <v>1863</v>
      </c>
      <c r="Q50" s="2"/>
    </row>
    <row r="51" spans="1:17" s="243" customFormat="1" ht="25.5">
      <c r="A51" s="2"/>
      <c r="B51" s="869" t="s">
        <v>379</v>
      </c>
      <c r="C51" s="188">
        <v>0</v>
      </c>
      <c r="D51" s="188">
        <v>0</v>
      </c>
      <c r="E51" s="188">
        <v>0</v>
      </c>
      <c r="F51" s="188"/>
      <c r="G51" s="188"/>
      <c r="H51" s="188">
        <v>0</v>
      </c>
      <c r="I51" s="188">
        <v>0</v>
      </c>
      <c r="J51" s="188"/>
      <c r="K51" s="188"/>
      <c r="L51" s="188">
        <v>0</v>
      </c>
      <c r="M51" s="188"/>
      <c r="N51" s="188">
        <v>0</v>
      </c>
      <c r="O51" s="188">
        <v>0</v>
      </c>
      <c r="P51" s="823">
        <v>0</v>
      </c>
      <c r="Q51" s="2"/>
    </row>
    <row r="52" spans="1:17" s="243" customFormat="1">
      <c r="A52" s="2"/>
      <c r="B52" s="868" t="s">
        <v>782</v>
      </c>
      <c r="C52" s="470">
        <v>0</v>
      </c>
      <c r="D52" s="470">
        <v>0</v>
      </c>
      <c r="E52" s="470">
        <v>0</v>
      </c>
      <c r="F52" s="470"/>
      <c r="G52" s="470"/>
      <c r="H52" s="470">
        <v>0</v>
      </c>
      <c r="I52" s="470">
        <v>0</v>
      </c>
      <c r="J52" s="470"/>
      <c r="K52" s="470"/>
      <c r="L52" s="470">
        <v>0</v>
      </c>
      <c r="M52" s="470"/>
      <c r="N52" s="470">
        <v>0</v>
      </c>
      <c r="O52" s="470">
        <v>0</v>
      </c>
      <c r="P52" s="822">
        <v>0</v>
      </c>
      <c r="Q52" s="2"/>
    </row>
    <row r="53" spans="1:17" s="243" customFormat="1" ht="15.75" customHeight="1">
      <c r="A53" s="2"/>
      <c r="B53" s="454" t="s">
        <v>58</v>
      </c>
      <c r="C53" s="453">
        <v>0</v>
      </c>
      <c r="D53" s="453">
        <v>0</v>
      </c>
      <c r="E53" s="453">
        <v>1</v>
      </c>
      <c r="F53" s="453"/>
      <c r="G53" s="453"/>
      <c r="H53" s="453">
        <v>18</v>
      </c>
      <c r="I53" s="453">
        <v>0</v>
      </c>
      <c r="J53" s="453"/>
      <c r="K53" s="453"/>
      <c r="L53" s="453">
        <v>2084</v>
      </c>
      <c r="M53" s="453"/>
      <c r="N53" s="453">
        <v>0</v>
      </c>
      <c r="O53" s="453">
        <v>0</v>
      </c>
      <c r="P53" s="867">
        <v>2103</v>
      </c>
      <c r="Q53" s="2"/>
    </row>
    <row r="54" spans="1:17" s="243" customFormat="1" ht="4.5" customHeight="1">
      <c r="A54" s="2"/>
      <c r="B54" s="866"/>
      <c r="C54" s="638"/>
      <c r="D54" s="638"/>
      <c r="E54" s="638"/>
      <c r="F54" s="638"/>
      <c r="G54" s="638"/>
      <c r="H54" s="638"/>
      <c r="I54" s="638"/>
      <c r="J54" s="638"/>
      <c r="K54" s="638"/>
      <c r="L54" s="638"/>
      <c r="M54" s="638"/>
      <c r="N54" s="638"/>
      <c r="O54" s="638"/>
      <c r="P54" s="638"/>
      <c r="Q54" s="2"/>
    </row>
    <row r="55" spans="1:17" s="243" customFormat="1" ht="12.75">
      <c r="A55" s="2"/>
      <c r="B55" s="799" t="s">
        <v>783</v>
      </c>
      <c r="C55" s="865"/>
      <c r="D55" s="865"/>
      <c r="E55" s="865"/>
      <c r="F55" s="865"/>
      <c r="G55" s="865"/>
      <c r="H55" s="865"/>
      <c r="I55" s="865"/>
      <c r="J55" s="865"/>
      <c r="K55" s="865"/>
      <c r="L55" s="865"/>
      <c r="M55" s="865"/>
      <c r="N55" s="865"/>
      <c r="O55" s="865"/>
      <c r="P55" s="864"/>
      <c r="Q55" s="2"/>
    </row>
    <row r="56" spans="1:17" s="243" customFormat="1" ht="12.75">
      <c r="A56" s="2"/>
      <c r="B56" s="799" t="s">
        <v>1218</v>
      </c>
      <c r="C56" s="863"/>
      <c r="D56" s="863"/>
      <c r="E56" s="863"/>
      <c r="F56" s="863"/>
      <c r="G56" s="863"/>
      <c r="H56" s="863"/>
      <c r="I56" s="863"/>
      <c r="J56" s="863"/>
      <c r="K56" s="863"/>
      <c r="L56" s="863"/>
      <c r="M56" s="863"/>
      <c r="N56" s="863"/>
      <c r="O56" s="863"/>
      <c r="P56" s="2"/>
      <c r="Q56" s="2"/>
    </row>
    <row r="57" spans="1:17" s="243" customFormat="1" ht="4.5" customHeight="1">
      <c r="A57" s="2"/>
      <c r="B57" s="799"/>
      <c r="C57" s="863"/>
      <c r="D57" s="863"/>
      <c r="E57" s="863"/>
      <c r="F57" s="863"/>
      <c r="G57" s="863"/>
      <c r="H57" s="863"/>
      <c r="I57" s="863"/>
      <c r="J57" s="863"/>
      <c r="K57" s="863"/>
      <c r="L57" s="863"/>
      <c r="M57" s="863"/>
      <c r="N57" s="863"/>
      <c r="O57" s="863"/>
      <c r="P57" s="2"/>
      <c r="Q57" s="2"/>
    </row>
    <row r="58" spans="1:17" s="243" customFormat="1" ht="5.85" customHeight="1">
      <c r="A58" s="2"/>
      <c r="B58" s="799"/>
      <c r="C58" s="2"/>
      <c r="D58" s="2"/>
      <c r="E58" s="2"/>
      <c r="F58" s="2"/>
      <c r="G58" s="2"/>
      <c r="H58" s="2"/>
      <c r="I58" s="2"/>
      <c r="J58" s="2"/>
      <c r="K58" s="2"/>
      <c r="L58" s="2"/>
      <c r="M58" s="2"/>
      <c r="N58" s="2"/>
      <c r="O58" s="2"/>
      <c r="P58" s="2"/>
      <c r="Q58" s="2"/>
    </row>
    <row r="59" spans="1:17" s="243" customFormat="1" ht="12.75" hidden="1">
      <c r="A59" s="2"/>
      <c r="B59" s="2"/>
      <c r="C59" s="863"/>
      <c r="D59" s="863"/>
      <c r="E59" s="863"/>
      <c r="F59" s="863"/>
      <c r="G59" s="863"/>
      <c r="H59" s="863"/>
      <c r="I59" s="863"/>
      <c r="J59" s="863"/>
      <c r="K59" s="863"/>
      <c r="L59" s="863"/>
      <c r="M59" s="863"/>
      <c r="N59" s="863"/>
      <c r="O59" s="863"/>
      <c r="P59" s="2"/>
      <c r="Q59" s="2"/>
    </row>
    <row r="60" spans="1:17" s="243" customFormat="1" ht="12.75" hidden="1">
      <c r="A60" s="2"/>
      <c r="B60" s="2"/>
      <c r="C60" s="863"/>
      <c r="D60" s="863"/>
      <c r="E60" s="863"/>
      <c r="F60" s="863"/>
      <c r="G60" s="863"/>
      <c r="H60" s="863"/>
      <c r="I60" s="863"/>
      <c r="J60" s="863"/>
      <c r="K60" s="863"/>
      <c r="L60" s="863"/>
      <c r="M60" s="863"/>
      <c r="N60" s="863"/>
      <c r="O60" s="863"/>
      <c r="P60" s="2"/>
      <c r="Q60" s="2"/>
    </row>
    <row r="61" spans="1:17" s="243" customFormat="1" ht="12.75" hidden="1">
      <c r="A61" s="2"/>
    </row>
    <row r="62" spans="1:17" s="243" customFormat="1" ht="12.75" hidden="1">
      <c r="A62" s="2"/>
    </row>
    <row r="63" spans="1:17" s="243" customFormat="1" ht="12.75" hidden="1">
      <c r="A63" s="2"/>
    </row>
    <row r="64" spans="1:17" s="243" customFormat="1" ht="12.75" hidden="1">
      <c r="A64" s="2"/>
    </row>
    <row r="65" spans="1:1" s="243" customFormat="1" ht="12.75" hidden="1">
      <c r="A65" s="2"/>
    </row>
    <row r="66" spans="1:1" s="243" customFormat="1" ht="12.75" hidden="1">
      <c r="A66" s="2"/>
    </row>
    <row r="67" spans="1:1" s="243" customFormat="1" ht="12.75" hidden="1">
      <c r="A67" s="2"/>
    </row>
    <row r="68" spans="1:1" s="243" customFormat="1" ht="12.75" hidden="1">
      <c r="A68" s="2"/>
    </row>
    <row r="69" spans="1:1" s="243" customFormat="1" ht="12.75" hidden="1">
      <c r="A69" s="2"/>
    </row>
    <row r="70" spans="1:1" s="243" customFormat="1" ht="12.75" hidden="1">
      <c r="A70" s="2"/>
    </row>
    <row r="71" spans="1:1" s="243" customFormat="1" ht="12.75" hidden="1">
      <c r="A71" s="2"/>
    </row>
    <row r="72" spans="1:1" s="243" customFormat="1" ht="12.75" hidden="1">
      <c r="A72" s="2"/>
    </row>
    <row r="73" spans="1:1" s="243" customFormat="1" ht="12.75" hidden="1">
      <c r="A73" s="2"/>
    </row>
    <row r="74" spans="1:1" s="243" customFormat="1" ht="12.75" hidden="1">
      <c r="A74" s="2"/>
    </row>
    <row r="75" spans="1:1" s="243" customFormat="1" ht="12.75" hidden="1">
      <c r="A75" s="2"/>
    </row>
    <row r="76" spans="1:1" s="243" customFormat="1" ht="12.75" hidden="1">
      <c r="A76" s="2"/>
    </row>
    <row r="77" spans="1:1" s="243" customFormat="1" ht="12.75" hidden="1">
      <c r="A77" s="2"/>
    </row>
    <row r="78" spans="1:1" s="243" customFormat="1" ht="12.75" hidden="1">
      <c r="A78" s="2"/>
    </row>
    <row r="79" spans="1:1" s="243" customFormat="1" ht="12.75" hidden="1">
      <c r="A79" s="2"/>
    </row>
    <row r="80" spans="1:1" s="243" customFormat="1" ht="12.75" hidden="1">
      <c r="A80" s="2"/>
    </row>
    <row r="81" spans="1:1" s="243" customFormat="1" ht="12.75" hidden="1">
      <c r="A81" s="2"/>
    </row>
    <row r="82" spans="1:1" s="243" customFormat="1" ht="12.75" hidden="1">
      <c r="A82" s="2"/>
    </row>
    <row r="83" spans="1:1" s="243" customFormat="1" ht="12.75" hidden="1">
      <c r="A83" s="2"/>
    </row>
    <row r="84" spans="1:1" s="243" customFormat="1" ht="12.75" hidden="1">
      <c r="A84" s="2"/>
    </row>
    <row r="85" spans="1:1" s="243" customFormat="1" ht="12.75" hidden="1">
      <c r="A85" s="2"/>
    </row>
    <row r="86" spans="1:1" s="243" customFormat="1" ht="12.75" hidden="1">
      <c r="A86" s="2"/>
    </row>
    <row r="87" spans="1:1" s="243" customFormat="1" ht="12.75" hidden="1">
      <c r="A87" s="2"/>
    </row>
    <row r="88" spans="1:1" s="243" customFormat="1" ht="12.75" hidden="1">
      <c r="A88" s="2"/>
    </row>
    <row r="89" spans="1:1" s="243" customFormat="1" ht="12.75" hidden="1">
      <c r="A89" s="2"/>
    </row>
    <row r="90" spans="1:1" s="243" customFormat="1" ht="12.75" hidden="1">
      <c r="A90" s="2"/>
    </row>
    <row r="91" spans="1:1" s="243" customFormat="1" ht="12.75" hidden="1">
      <c r="A91" s="2"/>
    </row>
    <row r="92" spans="1:1" s="243" customFormat="1" ht="12.75" hidden="1">
      <c r="A92" s="2"/>
    </row>
    <row r="93" spans="1:1" s="243" customFormat="1" ht="12.75" hidden="1">
      <c r="A93" s="2"/>
    </row>
    <row r="94" spans="1:1" s="243" customFormat="1" ht="12.75" hidden="1">
      <c r="A94" s="2"/>
    </row>
    <row r="95" spans="1:1" s="243" customFormat="1" ht="12.75" hidden="1">
      <c r="A95" s="2"/>
    </row>
    <row r="96" spans="1:1" s="243" customFormat="1" ht="12.75" hidden="1">
      <c r="A96" s="2"/>
    </row>
    <row r="97" spans="1:1" s="243" customFormat="1" ht="12.75" hidden="1">
      <c r="A97" s="2"/>
    </row>
    <row r="98" spans="1:1" s="243" customFormat="1" ht="12.75" hidden="1">
      <c r="A98" s="2"/>
    </row>
    <row r="99" spans="1:1" s="243" customFormat="1" ht="12.75" hidden="1">
      <c r="A99" s="2"/>
    </row>
    <row r="100" spans="1:1" s="243" customFormat="1" ht="12.75" hidden="1">
      <c r="A100" s="2"/>
    </row>
    <row r="101" spans="1:1" s="243" customFormat="1" ht="12.75" hidden="1">
      <c r="A101" s="2"/>
    </row>
    <row r="102" spans="1:1" s="243" customFormat="1" ht="12.75" hidden="1">
      <c r="A102" s="2"/>
    </row>
    <row r="103" spans="1:1" s="243" customFormat="1" ht="12.75" hidden="1">
      <c r="A103" s="2"/>
    </row>
    <row r="104" spans="1:1" s="243" customFormat="1" ht="12.75" hidden="1">
      <c r="A104" s="2"/>
    </row>
    <row r="105" spans="1:1" s="243" customFormat="1" ht="12.75" hidden="1">
      <c r="A105" s="2"/>
    </row>
    <row r="106" spans="1:1" s="243" customFormat="1" ht="12.75" hidden="1">
      <c r="A106" s="2"/>
    </row>
    <row r="107" spans="1:1" s="243" customFormat="1" ht="12.75" hidden="1">
      <c r="A107" s="2"/>
    </row>
    <row r="108" spans="1:1" s="243" customFormat="1" ht="12.75" hidden="1">
      <c r="A108" s="2"/>
    </row>
    <row r="109" spans="1:1" s="243" customFormat="1" ht="12.75" hidden="1">
      <c r="A109" s="2"/>
    </row>
    <row r="110" spans="1:1" s="243" customFormat="1" ht="12.75" hidden="1">
      <c r="A110" s="2"/>
    </row>
    <row r="111" spans="1:1" s="243" customFormat="1" ht="12.75" hidden="1">
      <c r="A111" s="2"/>
    </row>
    <row r="112" spans="1:1" s="243" customFormat="1" ht="12.75" hidden="1">
      <c r="A112" s="2"/>
    </row>
    <row r="113" spans="1:1" s="243" customFormat="1" ht="12.75" hidden="1">
      <c r="A113" s="2"/>
    </row>
    <row r="114" spans="1:1" s="243" customFormat="1" ht="12.75" hidden="1">
      <c r="A114" s="2"/>
    </row>
    <row r="115" spans="1:1" s="243" customFormat="1" ht="12.75" hidden="1">
      <c r="A115" s="2"/>
    </row>
    <row r="116" spans="1:1" s="243" customFormat="1" ht="12.75" hidden="1">
      <c r="A116" s="2"/>
    </row>
    <row r="117" spans="1:1" s="243" customFormat="1" ht="12.75" hidden="1">
      <c r="A117" s="2"/>
    </row>
    <row r="118" spans="1:1" s="243" customFormat="1" ht="12.75" hidden="1">
      <c r="A118" s="2"/>
    </row>
    <row r="119" spans="1:1" s="243" customFormat="1" ht="12.75" hidden="1">
      <c r="A119" s="2"/>
    </row>
    <row r="120" spans="1:1" s="243" customFormat="1" ht="12.75" hidden="1">
      <c r="A120" s="2"/>
    </row>
    <row r="121" spans="1:1" s="243" customFormat="1" ht="12.75" hidden="1">
      <c r="A121" s="2"/>
    </row>
    <row r="122" spans="1:1" s="243" customFormat="1" ht="12.75" hidden="1">
      <c r="A122" s="2"/>
    </row>
    <row r="123" spans="1:1" s="243" customFormat="1" ht="12.75" hidden="1">
      <c r="A123" s="2"/>
    </row>
    <row r="124" spans="1:1" s="243" customFormat="1" ht="12.75" hidden="1">
      <c r="A124" s="2"/>
    </row>
    <row r="125" spans="1:1" s="243" customFormat="1" ht="12.75" hidden="1">
      <c r="A125" s="2"/>
    </row>
    <row r="126" spans="1:1" s="243" customFormat="1" ht="12.75" hidden="1">
      <c r="A126" s="2"/>
    </row>
    <row r="127" spans="1:1" s="243" customFormat="1" ht="12.75" hidden="1">
      <c r="A127" s="2"/>
    </row>
    <row r="128" spans="1:1" s="243" customFormat="1" ht="12.75" hidden="1">
      <c r="A128" s="2"/>
    </row>
    <row r="129" spans="1:1" s="243" customFormat="1" ht="12.75" hidden="1">
      <c r="A129" s="2"/>
    </row>
    <row r="130" spans="1:1" s="243" customFormat="1" ht="12.75" hidden="1">
      <c r="A130" s="2"/>
    </row>
    <row r="131" spans="1:1" s="243" customFormat="1" ht="12.75" hidden="1">
      <c r="A131" s="2"/>
    </row>
    <row r="132" spans="1:1" s="243" customFormat="1" ht="12.75" hidden="1">
      <c r="A132" s="2"/>
    </row>
    <row r="133" spans="1:1" s="243" customFormat="1" ht="12.75" hidden="1">
      <c r="A133" s="2"/>
    </row>
    <row r="134" spans="1:1" s="243" customFormat="1" ht="12.75" hidden="1">
      <c r="A134" s="2"/>
    </row>
    <row r="135" spans="1:1" s="243" customFormat="1" ht="12.75" hidden="1">
      <c r="A135" s="2"/>
    </row>
    <row r="136" spans="1:1" s="243" customFormat="1" ht="12.75" hidden="1">
      <c r="A136" s="2"/>
    </row>
    <row r="137" spans="1:1" s="243" customFormat="1" ht="12.75" hidden="1">
      <c r="A137" s="2"/>
    </row>
    <row r="138" spans="1:1" s="243" customFormat="1" ht="12.75" hidden="1">
      <c r="A138" s="2"/>
    </row>
    <row r="139" spans="1:1" s="243" customFormat="1" ht="12.75" hidden="1">
      <c r="A139" s="2"/>
    </row>
    <row r="140" spans="1:1" s="243" customFormat="1" ht="12.75" hidden="1">
      <c r="A140" s="2"/>
    </row>
    <row r="141" spans="1:1" s="243" customFormat="1" ht="12.75" hidden="1">
      <c r="A141" s="2"/>
    </row>
    <row r="142" spans="1:1" s="243" customFormat="1" ht="12.75" hidden="1">
      <c r="A142" s="2"/>
    </row>
    <row r="143" spans="1:1" s="243" customFormat="1" ht="12.75" hidden="1">
      <c r="A143" s="2"/>
    </row>
    <row r="144" spans="1:1" s="243" customFormat="1" ht="12.75" hidden="1">
      <c r="A144" s="2"/>
    </row>
    <row r="145" spans="1:1" s="243" customFormat="1" ht="12.75" hidden="1">
      <c r="A145" s="2"/>
    </row>
    <row r="146" spans="1:1" s="243" customFormat="1" ht="12.75" hidden="1">
      <c r="A146" s="2"/>
    </row>
    <row r="147" spans="1:1" s="243" customFormat="1" ht="12.75" hidden="1">
      <c r="A147" s="2"/>
    </row>
    <row r="148" spans="1:1" s="243" customFormat="1" ht="12.75" hidden="1">
      <c r="A148" s="2"/>
    </row>
  </sheetData>
  <mergeCells count="29">
    <mergeCell ref="P3:P4"/>
    <mergeCell ref="O3:O4"/>
    <mergeCell ref="N3:N4"/>
    <mergeCell ref="L3:L4"/>
    <mergeCell ref="I3:I4"/>
    <mergeCell ref="J3:J4"/>
    <mergeCell ref="K3:K4"/>
    <mergeCell ref="M3:M4"/>
    <mergeCell ref="B3:B4"/>
    <mergeCell ref="H3:H4"/>
    <mergeCell ref="E3:E4"/>
    <mergeCell ref="D3:D4"/>
    <mergeCell ref="C3:C4"/>
    <mergeCell ref="F3:F4"/>
    <mergeCell ref="G3:G4"/>
    <mergeCell ref="L5:L6"/>
    <mergeCell ref="N5:N6"/>
    <mergeCell ref="O5:O6"/>
    <mergeCell ref="P5:P6"/>
    <mergeCell ref="C5:C6"/>
    <mergeCell ref="D5:D6"/>
    <mergeCell ref="E5:E6"/>
    <mergeCell ref="H5:H6"/>
    <mergeCell ref="I5:I6"/>
    <mergeCell ref="F5:F6"/>
    <mergeCell ref="G5:G6"/>
    <mergeCell ref="J5:J6"/>
    <mergeCell ref="K5:K6"/>
    <mergeCell ref="M5:M6"/>
  </mergeCells>
  <conditionalFormatting sqref="P55">
    <cfRule type="containsText" dxfId="294" priority="1" operator="containsText" text="Totals match">
      <formula>NOT(ISERROR(SEARCH("Totals match",P55)))</formula>
    </cfRule>
    <cfRule type="containsText" dxfId="293" priority="2" operator="containsText" text="Totals don't match">
      <formula>NOT(ISERROR(SEARCH("Totals don't match",P55)))</formula>
    </cfRule>
  </conditionalFormatting>
  <hyperlinks>
    <hyperlink ref="B1" location="ToC!A1" display="Retour à la table des matières" xr:uid="{00000000-0004-0000-2000-000000000000}"/>
  </hyperlinks>
  <pageMargins left="0.51181102362204722" right="0.51181102362204722" top="0.51181102362204722" bottom="0.51181102362204722" header="0.23622047244094491" footer="0.23622047244094491"/>
  <pageSetup scale="68" firstPageNumber="6" fitToHeight="0" orientation="landscape" r:id="rId1"/>
  <headerFooter>
    <oddFooter>&amp;L&amp;G&amp;CInformations supplémentaires sur les 
fonds propres réglementaires&amp;RPage &amp;P de &amp;N]</oddFooter>
  </headerFooter>
  <rowBreaks count="1" manualBreakCount="1">
    <brk id="32" min="1" max="15" man="1"/>
  </rowBreaks>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DA336-1279-43F3-8D32-B5382C3D5CB1}">
  <sheetPr codeName="Sheet30">
    <tabColor theme="5"/>
    <pageSetUpPr fitToPage="1"/>
  </sheetPr>
  <dimension ref="A1:S179"/>
  <sheetViews>
    <sheetView zoomScale="80" zoomScaleNormal="80" workbookViewId="0"/>
  </sheetViews>
  <sheetFormatPr defaultColWidth="0" defaultRowHeight="15" zeroHeight="1"/>
  <cols>
    <col min="1" max="1" width="1.42578125" style="1" customWidth="1"/>
    <col min="2" max="2" width="24.42578125" style="1" customWidth="1"/>
    <col min="3" max="3" width="22.42578125" style="1" customWidth="1"/>
    <col min="4" max="7" width="15.42578125" style="1" customWidth="1"/>
    <col min="8" max="8" width="16.42578125" style="791" customWidth="1"/>
    <col min="9" max="10" width="15.42578125" style="1" customWidth="1"/>
    <col min="11" max="11" width="1.42578125" customWidth="1"/>
    <col min="12" max="16384" width="8.42578125" hidden="1"/>
  </cols>
  <sheetData>
    <row r="1" spans="1:19" ht="12.2" customHeight="1">
      <c r="B1" s="100" t="s">
        <v>5</v>
      </c>
      <c r="K1" s="1"/>
      <c r="L1" s="1"/>
      <c r="M1" s="1"/>
      <c r="N1" s="1"/>
      <c r="O1" s="1"/>
      <c r="P1" s="1"/>
      <c r="Q1" s="1"/>
      <c r="R1" s="1"/>
      <c r="S1" s="1"/>
    </row>
    <row r="2" spans="1:19" s="295" customFormat="1" ht="20.100000000000001" customHeight="1">
      <c r="A2" s="31"/>
      <c r="B2" s="789" t="s">
        <v>1219</v>
      </c>
      <c r="C2" s="788"/>
      <c r="D2" s="788"/>
      <c r="E2" s="788"/>
      <c r="F2" s="788"/>
      <c r="G2" s="788"/>
      <c r="H2" s="788"/>
      <c r="I2" s="788"/>
      <c r="J2" s="787"/>
      <c r="K2" s="31"/>
    </row>
    <row r="3" spans="1:19" ht="15" customHeight="1">
      <c r="B3" s="2241" t="s">
        <v>701</v>
      </c>
      <c r="C3" s="2243" t="s">
        <v>370</v>
      </c>
      <c r="D3" s="784" t="s">
        <v>77</v>
      </c>
      <c r="E3" s="784" t="s">
        <v>149</v>
      </c>
      <c r="F3" s="784" t="s">
        <v>148</v>
      </c>
      <c r="G3" s="784" t="s">
        <v>177</v>
      </c>
      <c r="H3" s="786" t="s">
        <v>176</v>
      </c>
      <c r="I3" s="784" t="s">
        <v>175</v>
      </c>
      <c r="J3" s="783" t="s">
        <v>174</v>
      </c>
      <c r="K3" s="1"/>
    </row>
    <row r="4" spans="1:19" s="243" customFormat="1" ht="67.5" customHeight="1">
      <c r="A4" s="2"/>
      <c r="B4" s="2242"/>
      <c r="C4" s="2244"/>
      <c r="D4" s="781" t="s">
        <v>1115</v>
      </c>
      <c r="E4" s="781" t="s">
        <v>784</v>
      </c>
      <c r="F4" s="781" t="s">
        <v>436</v>
      </c>
      <c r="G4" s="781" t="s">
        <v>785</v>
      </c>
      <c r="H4" s="781" t="s">
        <v>786</v>
      </c>
      <c r="I4" s="781" t="s">
        <v>327</v>
      </c>
      <c r="J4" s="780" t="s">
        <v>1154</v>
      </c>
      <c r="K4" s="2"/>
    </row>
    <row r="5" spans="1:19" s="243" customFormat="1" ht="15.75">
      <c r="A5" s="2"/>
      <c r="B5" s="1651" t="str">
        <f>CurrQtr</f>
        <v>T3 2023 
Bâle III révisé</v>
      </c>
      <c r="C5" s="895"/>
      <c r="D5" s="808"/>
      <c r="E5" s="808"/>
      <c r="F5" s="808"/>
      <c r="G5" s="808"/>
      <c r="H5" s="809"/>
      <c r="I5" s="808"/>
      <c r="J5" s="894"/>
      <c r="K5" s="2"/>
    </row>
    <row r="6" spans="1:19" s="243" customFormat="1" ht="9" customHeight="1">
      <c r="A6" s="2"/>
      <c r="B6" s="2162" t="s">
        <v>710</v>
      </c>
      <c r="C6" s="425"/>
      <c r="D6" s="425"/>
      <c r="E6" s="425"/>
      <c r="F6" s="757"/>
      <c r="G6" s="425"/>
      <c r="H6" s="758"/>
      <c r="I6" s="425"/>
      <c r="J6" s="893"/>
      <c r="K6" s="2"/>
    </row>
    <row r="7" spans="1:19" s="243" customFormat="1" ht="15" customHeight="1">
      <c r="A7" s="2"/>
      <c r="B7" s="2162"/>
      <c r="C7" s="755" t="s">
        <v>672</v>
      </c>
      <c r="D7" s="752">
        <v>8164</v>
      </c>
      <c r="E7" s="524">
        <v>2.9999999999999997E-4</v>
      </c>
      <c r="F7" s="180">
        <v>97</v>
      </c>
      <c r="G7" s="524">
        <v>0.15959999999999999</v>
      </c>
      <c r="H7" s="889">
        <v>2.4140000000000001</v>
      </c>
      <c r="I7" s="752">
        <v>176</v>
      </c>
      <c r="J7" s="888">
        <v>2.1999999999999999E-2</v>
      </c>
      <c r="K7" s="2"/>
    </row>
    <row r="8" spans="1:19" s="243" customFormat="1" ht="15" customHeight="1">
      <c r="A8" s="2"/>
      <c r="B8" s="2162"/>
      <c r="C8" s="755" t="s">
        <v>671</v>
      </c>
      <c r="D8" s="752">
        <v>103</v>
      </c>
      <c r="E8" s="524">
        <v>1.8E-3</v>
      </c>
      <c r="F8" s="180">
        <v>2</v>
      </c>
      <c r="G8" s="524">
        <v>0.1444</v>
      </c>
      <c r="H8" s="889">
        <v>9.64E-2</v>
      </c>
      <c r="I8" s="752">
        <v>9</v>
      </c>
      <c r="J8" s="888">
        <v>8.4000000000000005E-2</v>
      </c>
      <c r="K8" s="2"/>
    </row>
    <row r="9" spans="1:19" s="243" customFormat="1" ht="15" customHeight="1">
      <c r="A9" s="2"/>
      <c r="B9" s="2162"/>
      <c r="C9" s="755" t="s">
        <v>670</v>
      </c>
      <c r="D9" s="752">
        <v>182</v>
      </c>
      <c r="E9" s="524">
        <v>2.5000000000000001E-3</v>
      </c>
      <c r="F9" s="180">
        <v>1</v>
      </c>
      <c r="G9" s="524">
        <v>0.25</v>
      </c>
      <c r="H9" s="889">
        <v>0.1055</v>
      </c>
      <c r="I9" s="752">
        <v>26</v>
      </c>
      <c r="J9" s="888">
        <v>0.14499999999999999</v>
      </c>
      <c r="K9" s="2"/>
    </row>
    <row r="10" spans="1:19" s="243" customFormat="1" ht="15" customHeight="1">
      <c r="A10" s="2"/>
      <c r="B10" s="2162"/>
      <c r="C10" s="755" t="s">
        <v>668</v>
      </c>
      <c r="D10" s="752">
        <v>0</v>
      </c>
      <c r="E10" s="524">
        <v>0</v>
      </c>
      <c r="F10" s="180">
        <v>0</v>
      </c>
      <c r="G10" s="524">
        <v>0</v>
      </c>
      <c r="H10" s="889">
        <v>0</v>
      </c>
      <c r="I10" s="752">
        <v>0</v>
      </c>
      <c r="J10" s="888">
        <v>0</v>
      </c>
      <c r="K10" s="2"/>
    </row>
    <row r="11" spans="1:19" s="243" customFormat="1" ht="15" customHeight="1">
      <c r="A11" s="2"/>
      <c r="B11" s="2162"/>
      <c r="C11" s="755" t="s">
        <v>667</v>
      </c>
      <c r="D11" s="752">
        <v>12</v>
      </c>
      <c r="E11" s="524">
        <v>8.9999999999999993E-3</v>
      </c>
      <c r="F11" s="180">
        <v>2</v>
      </c>
      <c r="G11" s="524">
        <v>0.25</v>
      </c>
      <c r="H11" s="889">
        <v>1</v>
      </c>
      <c r="I11" s="752">
        <v>5</v>
      </c>
      <c r="J11" s="888">
        <v>0.38800000000000001</v>
      </c>
      <c r="K11" s="2"/>
    </row>
    <row r="12" spans="1:19" s="243" customFormat="1" ht="15" customHeight="1">
      <c r="A12" s="2"/>
      <c r="B12" s="2162"/>
      <c r="C12" s="755" t="s">
        <v>666</v>
      </c>
      <c r="D12" s="752">
        <v>0</v>
      </c>
      <c r="E12" s="524">
        <v>0</v>
      </c>
      <c r="F12" s="180">
        <v>0</v>
      </c>
      <c r="G12" s="524">
        <v>0</v>
      </c>
      <c r="H12" s="889">
        <v>0</v>
      </c>
      <c r="I12" s="752">
        <v>0</v>
      </c>
      <c r="J12" s="888">
        <v>0</v>
      </c>
      <c r="K12" s="2"/>
    </row>
    <row r="13" spans="1:19" s="243" customFormat="1" ht="15" customHeight="1">
      <c r="A13" s="2"/>
      <c r="B13" s="2162"/>
      <c r="C13" s="755" t="s">
        <v>665</v>
      </c>
      <c r="D13" s="752">
        <v>0</v>
      </c>
      <c r="E13" s="524">
        <v>0</v>
      </c>
      <c r="F13" s="180">
        <v>0</v>
      </c>
      <c r="G13" s="524">
        <v>0</v>
      </c>
      <c r="H13" s="889">
        <v>0</v>
      </c>
      <c r="I13" s="752">
        <v>0</v>
      </c>
      <c r="J13" s="888">
        <v>0</v>
      </c>
      <c r="K13" s="2"/>
    </row>
    <row r="14" spans="1:19" s="243" customFormat="1" ht="15" customHeight="1">
      <c r="A14" s="2"/>
      <c r="B14" s="2162"/>
      <c r="C14" s="750" t="s">
        <v>664</v>
      </c>
      <c r="D14" s="745">
        <v>0</v>
      </c>
      <c r="E14" s="748">
        <v>0</v>
      </c>
      <c r="F14" s="887">
        <v>0</v>
      </c>
      <c r="G14" s="748">
        <v>0</v>
      </c>
      <c r="H14" s="886">
        <v>0</v>
      </c>
      <c r="I14" s="745">
        <v>0</v>
      </c>
      <c r="J14" s="885">
        <v>0</v>
      </c>
      <c r="K14" s="2"/>
    </row>
    <row r="15" spans="1:19" s="243" customFormat="1" ht="15" customHeight="1">
      <c r="A15" s="2"/>
      <c r="B15" s="2162"/>
      <c r="C15" s="766" t="s">
        <v>663</v>
      </c>
      <c r="D15" s="762">
        <v>8461</v>
      </c>
      <c r="E15" s="764">
        <v>4.0000000000000002E-4</v>
      </c>
      <c r="F15" s="884">
        <v>102</v>
      </c>
      <c r="G15" s="764">
        <v>0.1615</v>
      </c>
      <c r="H15" s="883">
        <v>2.3340000000000001</v>
      </c>
      <c r="I15" s="762">
        <v>216</v>
      </c>
      <c r="J15" s="882">
        <v>2.5999999999999999E-2</v>
      </c>
      <c r="K15" s="2"/>
    </row>
    <row r="16" spans="1:19" s="243" customFormat="1" ht="9" customHeight="1">
      <c r="A16" s="2"/>
      <c r="B16" s="2162" t="s">
        <v>709</v>
      </c>
      <c r="C16" s="425"/>
      <c r="D16" s="465"/>
      <c r="E16" s="758"/>
      <c r="F16" s="188"/>
      <c r="G16" s="758"/>
      <c r="H16" s="758"/>
      <c r="I16" s="425"/>
      <c r="J16" s="890"/>
      <c r="K16" s="2"/>
    </row>
    <row r="17" spans="1:11" s="243" customFormat="1" ht="15" customHeight="1">
      <c r="A17" s="2"/>
      <c r="B17" s="2162"/>
      <c r="C17" s="755" t="s">
        <v>672</v>
      </c>
      <c r="D17" s="752">
        <v>0</v>
      </c>
      <c r="E17" s="524">
        <v>0</v>
      </c>
      <c r="F17" s="180">
        <v>0</v>
      </c>
      <c r="G17" s="524">
        <v>0</v>
      </c>
      <c r="H17" s="889">
        <v>0</v>
      </c>
      <c r="I17" s="752">
        <v>0</v>
      </c>
      <c r="J17" s="888">
        <v>0</v>
      </c>
      <c r="K17" s="2"/>
    </row>
    <row r="18" spans="1:11" s="243" customFormat="1" ht="15" customHeight="1">
      <c r="A18" s="2"/>
      <c r="B18" s="2162"/>
      <c r="C18" s="755" t="s">
        <v>671</v>
      </c>
      <c r="D18" s="752">
        <v>0</v>
      </c>
      <c r="E18" s="524">
        <v>0</v>
      </c>
      <c r="F18" s="180">
        <v>0</v>
      </c>
      <c r="G18" s="524">
        <v>0</v>
      </c>
      <c r="H18" s="889">
        <v>0</v>
      </c>
      <c r="I18" s="752">
        <v>0</v>
      </c>
      <c r="J18" s="888">
        <v>0</v>
      </c>
      <c r="K18" s="2"/>
    </row>
    <row r="19" spans="1:11" s="243" customFormat="1" ht="15" customHeight="1">
      <c r="A19" s="2"/>
      <c r="B19" s="2162"/>
      <c r="C19" s="755" t="s">
        <v>670</v>
      </c>
      <c r="D19" s="752">
        <v>0</v>
      </c>
      <c r="E19" s="524">
        <v>0</v>
      </c>
      <c r="F19" s="180">
        <v>0</v>
      </c>
      <c r="G19" s="524">
        <v>0</v>
      </c>
      <c r="H19" s="889">
        <v>0</v>
      </c>
      <c r="I19" s="752">
        <v>0</v>
      </c>
      <c r="J19" s="888">
        <v>0</v>
      </c>
      <c r="K19" s="2"/>
    </row>
    <row r="20" spans="1:11" s="243" customFormat="1" ht="15" customHeight="1">
      <c r="A20" s="2"/>
      <c r="B20" s="2162"/>
      <c r="C20" s="755" t="s">
        <v>668</v>
      </c>
      <c r="D20" s="752">
        <v>0</v>
      </c>
      <c r="E20" s="524">
        <v>0</v>
      </c>
      <c r="F20" s="180">
        <v>0</v>
      </c>
      <c r="G20" s="524">
        <v>0</v>
      </c>
      <c r="H20" s="889">
        <v>0</v>
      </c>
      <c r="I20" s="752">
        <v>0</v>
      </c>
      <c r="J20" s="888">
        <v>0</v>
      </c>
      <c r="K20" s="2"/>
    </row>
    <row r="21" spans="1:11" s="243" customFormat="1" ht="15" customHeight="1">
      <c r="A21" s="2"/>
      <c r="B21" s="2162"/>
      <c r="C21" s="755" t="s">
        <v>667</v>
      </c>
      <c r="D21" s="752">
        <v>0</v>
      </c>
      <c r="E21" s="524">
        <v>0</v>
      </c>
      <c r="F21" s="180">
        <v>0</v>
      </c>
      <c r="G21" s="524">
        <v>0</v>
      </c>
      <c r="H21" s="889">
        <v>0</v>
      </c>
      <c r="I21" s="752">
        <v>0</v>
      </c>
      <c r="J21" s="888">
        <v>0</v>
      </c>
      <c r="K21" s="2"/>
    </row>
    <row r="22" spans="1:11" s="1137" customFormat="1" ht="15" customHeight="1">
      <c r="A22" s="650"/>
      <c r="B22" s="2162"/>
      <c r="C22" s="1608" t="s">
        <v>666</v>
      </c>
      <c r="D22" s="1609">
        <v>0</v>
      </c>
      <c r="E22" s="1610">
        <v>0</v>
      </c>
      <c r="F22" s="1611">
        <v>0</v>
      </c>
      <c r="G22" s="1610">
        <v>0</v>
      </c>
      <c r="H22" s="1612">
        <v>0</v>
      </c>
      <c r="I22" s="1609">
        <v>0</v>
      </c>
      <c r="J22" s="1613">
        <v>0</v>
      </c>
      <c r="K22" s="650"/>
    </row>
    <row r="23" spans="1:11" s="243" customFormat="1" ht="15" customHeight="1">
      <c r="A23" s="2"/>
      <c r="B23" s="2162"/>
      <c r="C23" s="755" t="s">
        <v>665</v>
      </c>
      <c r="D23" s="752">
        <v>0</v>
      </c>
      <c r="E23" s="524">
        <v>0</v>
      </c>
      <c r="F23" s="180">
        <v>0</v>
      </c>
      <c r="G23" s="524">
        <v>0</v>
      </c>
      <c r="H23" s="889">
        <v>0</v>
      </c>
      <c r="I23" s="752">
        <v>0</v>
      </c>
      <c r="J23" s="888">
        <v>0</v>
      </c>
      <c r="K23" s="2"/>
    </row>
    <row r="24" spans="1:11" s="243" customFormat="1" ht="15" customHeight="1">
      <c r="A24" s="2"/>
      <c r="B24" s="2162"/>
      <c r="C24" s="750" t="s">
        <v>664</v>
      </c>
      <c r="D24" s="745">
        <v>0</v>
      </c>
      <c r="E24" s="748">
        <v>0</v>
      </c>
      <c r="F24" s="887">
        <v>0</v>
      </c>
      <c r="G24" s="748">
        <v>0</v>
      </c>
      <c r="H24" s="886">
        <v>0</v>
      </c>
      <c r="I24" s="745">
        <v>0</v>
      </c>
      <c r="J24" s="885">
        <v>0</v>
      </c>
      <c r="K24" s="2"/>
    </row>
    <row r="25" spans="1:11" s="243" customFormat="1" ht="15" customHeight="1">
      <c r="A25" s="2"/>
      <c r="B25" s="2162"/>
      <c r="C25" s="766" t="s">
        <v>663</v>
      </c>
      <c r="D25" s="762">
        <v>0</v>
      </c>
      <c r="E25" s="764">
        <v>0</v>
      </c>
      <c r="F25" s="884">
        <v>0</v>
      </c>
      <c r="G25" s="764">
        <v>0</v>
      </c>
      <c r="H25" s="883">
        <v>0</v>
      </c>
      <c r="I25" s="762">
        <v>0</v>
      </c>
      <c r="J25" s="882">
        <v>0</v>
      </c>
      <c r="K25" s="2"/>
    </row>
    <row r="26" spans="1:11" s="243" customFormat="1" ht="7.35" customHeight="1">
      <c r="A26" s="2"/>
      <c r="B26" s="2162" t="s">
        <v>1217</v>
      </c>
      <c r="C26" s="425"/>
      <c r="D26" s="465"/>
      <c r="E26" s="758"/>
      <c r="F26" s="188"/>
      <c r="G26" s="758"/>
      <c r="H26" s="758"/>
      <c r="I26" s="425"/>
      <c r="J26" s="890"/>
      <c r="K26" s="2"/>
    </row>
    <row r="27" spans="1:11" s="243" customFormat="1" ht="15" customHeight="1">
      <c r="A27" s="2"/>
      <c r="B27" s="2162"/>
      <c r="C27" s="755" t="s">
        <v>672</v>
      </c>
      <c r="D27" s="752">
        <v>18728</v>
      </c>
      <c r="E27" s="524">
        <v>6.9999999999999999E-4</v>
      </c>
      <c r="F27" s="180">
        <v>3132</v>
      </c>
      <c r="G27" s="524">
        <v>0.4133</v>
      </c>
      <c r="H27" s="889">
        <v>9.0999999999999998E-2</v>
      </c>
      <c r="I27" s="752">
        <v>1932</v>
      </c>
      <c r="J27" s="888">
        <v>0.10299999999999999</v>
      </c>
      <c r="K27" s="2"/>
    </row>
    <row r="28" spans="1:11" s="243" customFormat="1" ht="15" customHeight="1">
      <c r="A28" s="2"/>
      <c r="B28" s="2168"/>
      <c r="C28" s="755" t="s">
        <v>671</v>
      </c>
      <c r="D28" s="752">
        <v>1282</v>
      </c>
      <c r="E28" s="524">
        <v>1.8E-3</v>
      </c>
      <c r="F28" s="180">
        <v>265</v>
      </c>
      <c r="G28" s="524">
        <v>0.4854</v>
      </c>
      <c r="H28" s="889">
        <v>1.5230999999999999</v>
      </c>
      <c r="I28" s="752">
        <v>409</v>
      </c>
      <c r="J28" s="888">
        <v>0.31900000000000001</v>
      </c>
      <c r="K28" s="2"/>
    </row>
    <row r="29" spans="1:11" s="243" customFormat="1" ht="15" customHeight="1">
      <c r="A29" s="2"/>
      <c r="B29" s="2162"/>
      <c r="C29" s="755" t="s">
        <v>670</v>
      </c>
      <c r="D29" s="752">
        <v>999</v>
      </c>
      <c r="E29" s="524">
        <v>2.8999999999999998E-3</v>
      </c>
      <c r="F29" s="180">
        <v>400</v>
      </c>
      <c r="G29" s="524">
        <v>0.52839999999999998</v>
      </c>
      <c r="H29" s="889">
        <v>2.1175999999999999</v>
      </c>
      <c r="I29" s="752">
        <v>441</v>
      </c>
      <c r="J29" s="888">
        <v>0.441</v>
      </c>
      <c r="K29" s="2"/>
    </row>
    <row r="30" spans="1:11" s="243" customFormat="1" ht="15" customHeight="1">
      <c r="A30" s="2"/>
      <c r="B30" s="2162"/>
      <c r="C30" s="755" t="s">
        <v>668</v>
      </c>
      <c r="D30" s="752">
        <v>0</v>
      </c>
      <c r="E30" s="524">
        <v>0</v>
      </c>
      <c r="F30" s="180">
        <v>0</v>
      </c>
      <c r="G30" s="524">
        <v>0</v>
      </c>
      <c r="H30" s="889">
        <v>0</v>
      </c>
      <c r="I30" s="752">
        <v>0</v>
      </c>
      <c r="J30" s="888">
        <v>0</v>
      </c>
      <c r="K30" s="2"/>
    </row>
    <row r="31" spans="1:11" s="243" customFormat="1" ht="15" customHeight="1">
      <c r="A31" s="2"/>
      <c r="B31" s="2162"/>
      <c r="C31" s="755" t="s">
        <v>667</v>
      </c>
      <c r="D31" s="752">
        <v>740</v>
      </c>
      <c r="E31" s="524">
        <v>9.1999999999999998E-3</v>
      </c>
      <c r="F31" s="180">
        <v>166</v>
      </c>
      <c r="G31" s="524">
        <v>0.41470000000000001</v>
      </c>
      <c r="H31" s="889">
        <v>0.87749999999999995</v>
      </c>
      <c r="I31" s="752">
        <v>500</v>
      </c>
      <c r="J31" s="888">
        <v>0.67600000000000005</v>
      </c>
      <c r="K31" s="2"/>
    </row>
    <row r="32" spans="1:11" s="243" customFormat="1" ht="15" customHeight="1">
      <c r="A32" s="2"/>
      <c r="B32" s="2162"/>
      <c r="C32" s="755" t="s">
        <v>666</v>
      </c>
      <c r="D32" s="752">
        <v>3</v>
      </c>
      <c r="E32" s="524">
        <v>3.5200000000000002E-2</v>
      </c>
      <c r="F32" s="180">
        <v>10</v>
      </c>
      <c r="G32" s="524">
        <v>0.42049999999999998</v>
      </c>
      <c r="H32" s="889">
        <v>3.972</v>
      </c>
      <c r="I32" s="752">
        <v>4</v>
      </c>
      <c r="J32" s="888">
        <v>1.077</v>
      </c>
      <c r="K32" s="2"/>
    </row>
    <row r="33" spans="1:15" s="243" customFormat="1" ht="15" customHeight="1">
      <c r="A33" s="2"/>
      <c r="B33" s="2162"/>
      <c r="C33" s="755" t="s">
        <v>665</v>
      </c>
      <c r="D33" s="752">
        <v>1</v>
      </c>
      <c r="E33" s="524">
        <v>0.33329999999999999</v>
      </c>
      <c r="F33" s="180">
        <v>2</v>
      </c>
      <c r="G33" s="524">
        <v>0.35</v>
      </c>
      <c r="H33" s="889">
        <v>1.9005000000000001</v>
      </c>
      <c r="I33" s="752">
        <v>2</v>
      </c>
      <c r="J33" s="888">
        <v>1.833</v>
      </c>
      <c r="K33" s="2"/>
    </row>
    <row r="34" spans="1:15" s="243" customFormat="1" ht="15" customHeight="1">
      <c r="A34" s="2"/>
      <c r="B34" s="2162"/>
      <c r="C34" s="750" t="s">
        <v>664</v>
      </c>
      <c r="D34" s="745">
        <v>0</v>
      </c>
      <c r="E34" s="748">
        <v>0</v>
      </c>
      <c r="F34" s="887">
        <v>0</v>
      </c>
      <c r="G34" s="748">
        <v>0</v>
      </c>
      <c r="H34" s="886">
        <v>0</v>
      </c>
      <c r="I34" s="745">
        <v>0</v>
      </c>
      <c r="J34" s="885">
        <v>0</v>
      </c>
      <c r="K34" s="2"/>
    </row>
    <row r="35" spans="1:15" s="243" customFormat="1" ht="15" customHeight="1">
      <c r="A35" s="2"/>
      <c r="B35" s="2162"/>
      <c r="C35" s="766" t="s">
        <v>663</v>
      </c>
      <c r="D35" s="762">
        <v>21753</v>
      </c>
      <c r="E35" s="764">
        <v>1.1999999999999999E-3</v>
      </c>
      <c r="F35" s="884">
        <v>3975</v>
      </c>
      <c r="G35" s="764">
        <v>0.42280000000000001</v>
      </c>
      <c r="H35" s="883">
        <v>0.2959</v>
      </c>
      <c r="I35" s="762">
        <v>3288</v>
      </c>
      <c r="J35" s="882">
        <v>0.151</v>
      </c>
      <c r="K35" s="2"/>
    </row>
    <row r="36" spans="1:15" s="243" customFormat="1" ht="12.75">
      <c r="A36" s="2"/>
      <c r="B36" s="735" t="s">
        <v>58</v>
      </c>
      <c r="C36" s="734"/>
      <c r="D36" s="730">
        <v>30214</v>
      </c>
      <c r="E36" s="732">
        <v>1E-3</v>
      </c>
      <c r="F36" s="881">
        <v>4077</v>
      </c>
      <c r="G36" s="732">
        <v>0.34960000000000002</v>
      </c>
      <c r="H36" s="880">
        <v>0.86670000000000003</v>
      </c>
      <c r="I36" s="730">
        <v>3504</v>
      </c>
      <c r="J36" s="879">
        <v>0.11600000000000001</v>
      </c>
      <c r="K36" s="2"/>
      <c r="L36" s="730"/>
      <c r="M36" s="729"/>
      <c r="N36" s="728"/>
      <c r="O36" s="728"/>
    </row>
    <row r="37" spans="1:15" s="243" customFormat="1" ht="12.75">
      <c r="A37" s="2"/>
      <c r="B37" s="779"/>
      <c r="C37" s="779"/>
      <c r="D37" s="564"/>
      <c r="E37" s="877"/>
      <c r="F37" s="564"/>
      <c r="G37" s="877"/>
      <c r="H37" s="564"/>
      <c r="I37" s="564"/>
      <c r="J37" s="878"/>
      <c r="K37" s="2"/>
    </row>
    <row r="38" spans="1:15" s="243" customFormat="1" ht="15.75">
      <c r="A38" s="2"/>
      <c r="B38" s="1652" t="str">
        <f>LastQtr</f>
        <v>T2 2023 _x000D_
Bâle III révisé</v>
      </c>
      <c r="C38" s="892"/>
      <c r="D38" s="771"/>
      <c r="E38" s="771"/>
      <c r="F38" s="771"/>
      <c r="G38" s="771"/>
      <c r="H38" s="772"/>
      <c r="I38" s="771"/>
      <c r="J38" s="891"/>
      <c r="K38" s="2"/>
    </row>
    <row r="39" spans="1:15" s="243" customFormat="1" ht="9" customHeight="1">
      <c r="A39" s="2"/>
      <c r="B39" s="2162" t="s">
        <v>710</v>
      </c>
      <c r="C39" s="425"/>
      <c r="D39" s="425"/>
      <c r="E39" s="425"/>
      <c r="F39" s="757"/>
      <c r="G39" s="425"/>
      <c r="H39" s="758"/>
      <c r="I39" s="425"/>
      <c r="J39" s="890"/>
      <c r="K39" s="2"/>
    </row>
    <row r="40" spans="1:15" s="243" customFormat="1" ht="15" customHeight="1">
      <c r="A40" s="2"/>
      <c r="B40" s="2162"/>
      <c r="C40" s="755" t="s">
        <v>672</v>
      </c>
      <c r="D40" s="752">
        <v>7047</v>
      </c>
      <c r="E40" s="524">
        <v>4.0000000000000002E-4</v>
      </c>
      <c r="F40" s="180">
        <v>93</v>
      </c>
      <c r="G40" s="524">
        <v>0.16769999999999999</v>
      </c>
      <c r="H40" s="889">
        <v>2.3342999999999998</v>
      </c>
      <c r="I40" s="752">
        <v>193</v>
      </c>
      <c r="J40" s="888">
        <v>2.7E-2</v>
      </c>
      <c r="K40" s="2"/>
    </row>
    <row r="41" spans="1:15" s="243" customFormat="1" ht="15" customHeight="1">
      <c r="A41" s="2"/>
      <c r="B41" s="2162"/>
      <c r="C41" s="755" t="s">
        <v>671</v>
      </c>
      <c r="D41" s="752">
        <v>125</v>
      </c>
      <c r="E41" s="524">
        <v>1.8E-3</v>
      </c>
      <c r="F41" s="180">
        <v>1</v>
      </c>
      <c r="G41" s="524">
        <v>0.14000000000000001</v>
      </c>
      <c r="H41" s="889">
        <v>1.4E-2</v>
      </c>
      <c r="I41" s="752">
        <v>10</v>
      </c>
      <c r="J41" s="888">
        <v>8.1000000000000003E-2</v>
      </c>
      <c r="K41" s="2"/>
    </row>
    <row r="42" spans="1:15" s="243" customFormat="1" ht="15" customHeight="1">
      <c r="A42" s="2"/>
      <c r="B42" s="2162"/>
      <c r="C42" s="755" t="s">
        <v>670</v>
      </c>
      <c r="D42" s="752">
        <v>208</v>
      </c>
      <c r="E42" s="524">
        <v>3.5000000000000001E-3</v>
      </c>
      <c r="F42" s="180">
        <v>1</v>
      </c>
      <c r="G42" s="524">
        <v>0.25</v>
      </c>
      <c r="H42" s="889">
        <v>0.1181</v>
      </c>
      <c r="I42" s="752">
        <v>38</v>
      </c>
      <c r="J42" s="888">
        <v>0.184</v>
      </c>
      <c r="K42" s="2"/>
    </row>
    <row r="43" spans="1:15" s="243" customFormat="1" ht="15" customHeight="1">
      <c r="A43" s="2"/>
      <c r="B43" s="2162"/>
      <c r="C43" s="755" t="s">
        <v>668</v>
      </c>
      <c r="D43" s="752">
        <v>0</v>
      </c>
      <c r="E43" s="524">
        <v>0</v>
      </c>
      <c r="F43" s="180">
        <v>0</v>
      </c>
      <c r="G43" s="524">
        <v>0</v>
      </c>
      <c r="H43" s="889">
        <v>0</v>
      </c>
      <c r="I43" s="752">
        <v>0</v>
      </c>
      <c r="J43" s="888">
        <v>0</v>
      </c>
      <c r="K43" s="2"/>
    </row>
    <row r="44" spans="1:15" s="243" customFormat="1" ht="15" customHeight="1">
      <c r="A44" s="2"/>
      <c r="B44" s="2162"/>
      <c r="C44" s="755" t="s">
        <v>667</v>
      </c>
      <c r="D44" s="752">
        <v>21</v>
      </c>
      <c r="E44" s="524">
        <v>8.9999999999999993E-3</v>
      </c>
      <c r="F44" s="180">
        <v>2</v>
      </c>
      <c r="G44" s="524">
        <v>0.25</v>
      </c>
      <c r="H44" s="889">
        <v>1</v>
      </c>
      <c r="I44" s="752">
        <v>8</v>
      </c>
      <c r="J44" s="888">
        <v>0.38900000000000001</v>
      </c>
      <c r="K44" s="2"/>
    </row>
    <row r="45" spans="1:15" s="243" customFormat="1" ht="15" customHeight="1">
      <c r="A45" s="2"/>
      <c r="B45" s="2162"/>
      <c r="C45" s="755" t="s">
        <v>666</v>
      </c>
      <c r="D45" s="752">
        <v>0</v>
      </c>
      <c r="E45" s="524">
        <v>0</v>
      </c>
      <c r="F45" s="180">
        <v>0</v>
      </c>
      <c r="G45" s="524">
        <v>0</v>
      </c>
      <c r="H45" s="889">
        <v>0</v>
      </c>
      <c r="I45" s="752">
        <v>0</v>
      </c>
      <c r="J45" s="888">
        <v>0</v>
      </c>
      <c r="K45" s="2"/>
    </row>
    <row r="46" spans="1:15" s="243" customFormat="1" ht="15" customHeight="1">
      <c r="A46" s="2"/>
      <c r="B46" s="2162"/>
      <c r="C46" s="755" t="s">
        <v>665</v>
      </c>
      <c r="D46" s="752">
        <v>0</v>
      </c>
      <c r="E46" s="524">
        <v>0</v>
      </c>
      <c r="F46" s="180">
        <v>0</v>
      </c>
      <c r="G46" s="524">
        <v>0</v>
      </c>
      <c r="H46" s="889">
        <v>0</v>
      </c>
      <c r="I46" s="752">
        <v>0</v>
      </c>
      <c r="J46" s="888">
        <v>0</v>
      </c>
      <c r="K46" s="2"/>
    </row>
    <row r="47" spans="1:15" s="243" customFormat="1" ht="15" customHeight="1">
      <c r="A47" s="2"/>
      <c r="B47" s="2162"/>
      <c r="C47" s="750" t="s">
        <v>664</v>
      </c>
      <c r="D47" s="745">
        <v>0</v>
      </c>
      <c r="E47" s="748">
        <v>0</v>
      </c>
      <c r="F47" s="887">
        <v>0</v>
      </c>
      <c r="G47" s="748">
        <v>0</v>
      </c>
      <c r="H47" s="886">
        <v>0</v>
      </c>
      <c r="I47" s="745">
        <v>0</v>
      </c>
      <c r="J47" s="885">
        <v>0</v>
      </c>
      <c r="K47" s="2"/>
    </row>
    <row r="48" spans="1:15" s="243" customFormat="1" ht="15" customHeight="1">
      <c r="A48" s="2"/>
      <c r="B48" s="2162"/>
      <c r="C48" s="766" t="s">
        <v>663</v>
      </c>
      <c r="D48" s="762">
        <v>7401</v>
      </c>
      <c r="E48" s="764">
        <v>5.0000000000000001E-4</v>
      </c>
      <c r="F48" s="884">
        <v>97</v>
      </c>
      <c r="G48" s="764">
        <v>0.16980000000000001</v>
      </c>
      <c r="H48" s="883">
        <v>2.2292000000000001</v>
      </c>
      <c r="I48" s="762">
        <v>249</v>
      </c>
      <c r="J48" s="882">
        <v>3.4000000000000002E-2</v>
      </c>
      <c r="K48" s="2"/>
    </row>
    <row r="49" spans="1:11" s="243" customFormat="1" ht="9" customHeight="1">
      <c r="A49" s="2"/>
      <c r="B49" s="2162" t="s">
        <v>709</v>
      </c>
      <c r="C49" s="425"/>
      <c r="D49" s="425"/>
      <c r="E49" s="758"/>
      <c r="F49" s="188"/>
      <c r="G49" s="758"/>
      <c r="H49" s="758"/>
      <c r="I49" s="425"/>
      <c r="J49" s="890"/>
      <c r="K49" s="2"/>
    </row>
    <row r="50" spans="1:11" s="243" customFormat="1" ht="15" customHeight="1">
      <c r="A50" s="2"/>
      <c r="B50" s="2162"/>
      <c r="C50" s="755" t="s">
        <v>672</v>
      </c>
      <c r="D50" s="752">
        <v>0</v>
      </c>
      <c r="E50" s="524">
        <v>0</v>
      </c>
      <c r="F50" s="180">
        <v>0</v>
      </c>
      <c r="G50" s="524">
        <v>0</v>
      </c>
      <c r="H50" s="889">
        <v>0</v>
      </c>
      <c r="I50" s="752">
        <v>0</v>
      </c>
      <c r="J50" s="888">
        <v>0</v>
      </c>
      <c r="K50" s="2"/>
    </row>
    <row r="51" spans="1:11" s="243" customFormat="1" ht="15" customHeight="1">
      <c r="A51" s="2"/>
      <c r="B51" s="2162"/>
      <c r="C51" s="755" t="s">
        <v>671</v>
      </c>
      <c r="D51" s="752">
        <v>0</v>
      </c>
      <c r="E51" s="524">
        <v>0</v>
      </c>
      <c r="F51" s="180">
        <v>0</v>
      </c>
      <c r="G51" s="524">
        <v>0</v>
      </c>
      <c r="H51" s="889">
        <v>0</v>
      </c>
      <c r="I51" s="752">
        <v>0</v>
      </c>
      <c r="J51" s="888">
        <v>0</v>
      </c>
      <c r="K51" s="2"/>
    </row>
    <row r="52" spans="1:11" s="243" customFormat="1" ht="15" customHeight="1">
      <c r="A52" s="2"/>
      <c r="B52" s="2162"/>
      <c r="C52" s="755" t="s">
        <v>670</v>
      </c>
      <c r="D52" s="752">
        <v>0</v>
      </c>
      <c r="E52" s="524">
        <v>0</v>
      </c>
      <c r="F52" s="180">
        <v>0</v>
      </c>
      <c r="G52" s="524">
        <v>0</v>
      </c>
      <c r="H52" s="889">
        <v>0</v>
      </c>
      <c r="I52" s="752">
        <v>0</v>
      </c>
      <c r="J52" s="888">
        <v>0</v>
      </c>
      <c r="K52" s="2"/>
    </row>
    <row r="53" spans="1:11" s="243" customFormat="1" ht="15" customHeight="1">
      <c r="A53" s="2"/>
      <c r="B53" s="2162"/>
      <c r="C53" s="755" t="s">
        <v>668</v>
      </c>
      <c r="D53" s="752">
        <v>0</v>
      </c>
      <c r="E53" s="524">
        <v>0</v>
      </c>
      <c r="F53" s="180">
        <v>0</v>
      </c>
      <c r="G53" s="524">
        <v>0</v>
      </c>
      <c r="H53" s="889">
        <v>0</v>
      </c>
      <c r="I53" s="752">
        <v>0</v>
      </c>
      <c r="J53" s="888">
        <v>0</v>
      </c>
      <c r="K53" s="2"/>
    </row>
    <row r="54" spans="1:11" s="243" customFormat="1" ht="15" customHeight="1">
      <c r="A54" s="2"/>
      <c r="B54" s="2162"/>
      <c r="C54" s="755" t="s">
        <v>667</v>
      </c>
      <c r="D54" s="752">
        <v>0</v>
      </c>
      <c r="E54" s="524">
        <v>0</v>
      </c>
      <c r="F54" s="180">
        <v>0</v>
      </c>
      <c r="G54" s="524">
        <v>0</v>
      </c>
      <c r="H54" s="889">
        <v>0</v>
      </c>
      <c r="I54" s="752">
        <v>0</v>
      </c>
      <c r="J54" s="888">
        <v>0</v>
      </c>
      <c r="K54" s="2"/>
    </row>
    <row r="55" spans="1:11" s="243" customFormat="1" ht="15" customHeight="1">
      <c r="A55" s="2"/>
      <c r="B55" s="2162"/>
      <c r="C55" s="755" t="s">
        <v>666</v>
      </c>
      <c r="D55" s="752">
        <v>0</v>
      </c>
      <c r="E55" s="524">
        <v>0</v>
      </c>
      <c r="F55" s="180">
        <v>0</v>
      </c>
      <c r="G55" s="524">
        <v>0</v>
      </c>
      <c r="H55" s="889">
        <v>0</v>
      </c>
      <c r="I55" s="752">
        <v>0</v>
      </c>
      <c r="J55" s="888">
        <v>0</v>
      </c>
      <c r="K55" s="2"/>
    </row>
    <row r="56" spans="1:11" s="243" customFormat="1" ht="15" customHeight="1">
      <c r="A56" s="2"/>
      <c r="B56" s="2162"/>
      <c r="C56" s="755" t="s">
        <v>665</v>
      </c>
      <c r="D56" s="752">
        <v>0</v>
      </c>
      <c r="E56" s="524">
        <v>0</v>
      </c>
      <c r="F56" s="180">
        <v>0</v>
      </c>
      <c r="G56" s="524">
        <v>0</v>
      </c>
      <c r="H56" s="889">
        <v>0</v>
      </c>
      <c r="I56" s="752">
        <v>0</v>
      </c>
      <c r="J56" s="888">
        <v>0</v>
      </c>
      <c r="K56" s="2"/>
    </row>
    <row r="57" spans="1:11" s="243" customFormat="1" ht="15" customHeight="1">
      <c r="A57" s="2"/>
      <c r="B57" s="2162"/>
      <c r="C57" s="750" t="s">
        <v>664</v>
      </c>
      <c r="D57" s="745">
        <v>0</v>
      </c>
      <c r="E57" s="748">
        <v>0</v>
      </c>
      <c r="F57" s="887">
        <v>0</v>
      </c>
      <c r="G57" s="748">
        <v>0</v>
      </c>
      <c r="H57" s="886">
        <v>0</v>
      </c>
      <c r="I57" s="745">
        <v>0</v>
      </c>
      <c r="J57" s="885">
        <v>0</v>
      </c>
      <c r="K57" s="2"/>
    </row>
    <row r="58" spans="1:11" s="243" customFormat="1" ht="15" customHeight="1">
      <c r="A58" s="2"/>
      <c r="B58" s="2162"/>
      <c r="C58" s="766" t="s">
        <v>663</v>
      </c>
      <c r="D58" s="762">
        <v>0</v>
      </c>
      <c r="E58" s="764">
        <v>0</v>
      </c>
      <c r="F58" s="884">
        <v>0</v>
      </c>
      <c r="G58" s="764">
        <v>0</v>
      </c>
      <c r="H58" s="883">
        <v>0</v>
      </c>
      <c r="I58" s="762">
        <v>0</v>
      </c>
      <c r="J58" s="882">
        <v>0</v>
      </c>
      <c r="K58" s="2"/>
    </row>
    <row r="59" spans="1:11" s="243" customFormat="1" ht="7.35" customHeight="1">
      <c r="A59" s="2"/>
      <c r="B59" s="2162" t="s">
        <v>1217</v>
      </c>
      <c r="C59" s="425"/>
      <c r="D59" s="425"/>
      <c r="E59" s="758"/>
      <c r="F59" s="188"/>
      <c r="G59" s="758"/>
      <c r="H59" s="758"/>
      <c r="I59" s="425"/>
      <c r="J59" s="890"/>
      <c r="K59" s="2"/>
    </row>
    <row r="60" spans="1:11" s="243" customFormat="1" ht="15" customHeight="1">
      <c r="A60" s="2"/>
      <c r="B60" s="2162"/>
      <c r="C60" s="755" t="s">
        <v>672</v>
      </c>
      <c r="D60" s="752">
        <v>20777</v>
      </c>
      <c r="E60" s="524">
        <v>6.9999999999999999E-4</v>
      </c>
      <c r="F60" s="180">
        <v>3369</v>
      </c>
      <c r="G60" s="524">
        <v>0.4143</v>
      </c>
      <c r="H60" s="889">
        <v>0.1094</v>
      </c>
      <c r="I60" s="752">
        <v>2166</v>
      </c>
      <c r="J60" s="888">
        <v>0.104</v>
      </c>
      <c r="K60" s="2"/>
    </row>
    <row r="61" spans="1:11" s="243" customFormat="1" ht="15" customHeight="1">
      <c r="A61" s="2"/>
      <c r="B61" s="2162"/>
      <c r="C61" s="755" t="s">
        <v>671</v>
      </c>
      <c r="D61" s="752">
        <v>1970</v>
      </c>
      <c r="E61" s="524">
        <v>1.8E-3</v>
      </c>
      <c r="F61" s="180">
        <v>295</v>
      </c>
      <c r="G61" s="524">
        <v>0.44619999999999999</v>
      </c>
      <c r="H61" s="889">
        <v>1.4116</v>
      </c>
      <c r="I61" s="752">
        <v>591</v>
      </c>
      <c r="J61" s="888">
        <v>0.3</v>
      </c>
      <c r="K61" s="2"/>
    </row>
    <row r="62" spans="1:11" s="243" customFormat="1" ht="15" customHeight="1">
      <c r="A62" s="2"/>
      <c r="B62" s="2162"/>
      <c r="C62" s="755" t="s">
        <v>670</v>
      </c>
      <c r="D62" s="752">
        <v>887</v>
      </c>
      <c r="E62" s="524">
        <v>2.8999999999999998E-3</v>
      </c>
      <c r="F62" s="180">
        <v>564</v>
      </c>
      <c r="G62" s="524">
        <v>0.50660000000000005</v>
      </c>
      <c r="H62" s="889">
        <v>2.4546000000000001</v>
      </c>
      <c r="I62" s="752">
        <v>376</v>
      </c>
      <c r="J62" s="888">
        <v>0.42399999999999999</v>
      </c>
      <c r="K62" s="2"/>
    </row>
    <row r="63" spans="1:11" s="243" customFormat="1" ht="15" customHeight="1">
      <c r="A63" s="2"/>
      <c r="B63" s="2162"/>
      <c r="C63" s="755" t="s">
        <v>668</v>
      </c>
      <c r="D63" s="752">
        <v>0</v>
      </c>
      <c r="E63" s="524">
        <v>0</v>
      </c>
      <c r="F63" s="180">
        <v>0</v>
      </c>
      <c r="G63" s="524">
        <v>0</v>
      </c>
      <c r="H63" s="889">
        <v>0</v>
      </c>
      <c r="I63" s="752">
        <v>0</v>
      </c>
      <c r="J63" s="888">
        <v>0</v>
      </c>
      <c r="K63" s="2"/>
    </row>
    <row r="64" spans="1:11" s="243" customFormat="1" ht="15" customHeight="1">
      <c r="A64" s="2"/>
      <c r="B64" s="2162"/>
      <c r="C64" s="755" t="s">
        <v>667</v>
      </c>
      <c r="D64" s="752">
        <v>895</v>
      </c>
      <c r="E64" s="524">
        <v>9.2999999999999992E-3</v>
      </c>
      <c r="F64" s="180">
        <v>254</v>
      </c>
      <c r="G64" s="524">
        <v>0.45889999999999997</v>
      </c>
      <c r="H64" s="889">
        <v>0.84730000000000005</v>
      </c>
      <c r="I64" s="752">
        <v>684</v>
      </c>
      <c r="J64" s="888">
        <v>0.76400000000000001</v>
      </c>
      <c r="K64" s="2"/>
    </row>
    <row r="65" spans="1:11" s="243" customFormat="1" ht="15" customHeight="1">
      <c r="A65" s="2"/>
      <c r="B65" s="2162"/>
      <c r="C65" s="755" t="s">
        <v>666</v>
      </c>
      <c r="D65" s="752">
        <v>3</v>
      </c>
      <c r="E65" s="524">
        <v>3.27E-2</v>
      </c>
      <c r="F65" s="180">
        <v>13</v>
      </c>
      <c r="G65" s="524">
        <v>0.48499999999999999</v>
      </c>
      <c r="H65" s="889">
        <v>2.9927999999999999</v>
      </c>
      <c r="I65" s="752">
        <v>4</v>
      </c>
      <c r="J65" s="888">
        <v>1.2030000000000001</v>
      </c>
      <c r="K65" s="2"/>
    </row>
    <row r="66" spans="1:11" s="243" customFormat="1" ht="15" customHeight="1">
      <c r="A66" s="2"/>
      <c r="B66" s="2162"/>
      <c r="C66" s="755" t="s">
        <v>665</v>
      </c>
      <c r="D66" s="752">
        <v>2</v>
      </c>
      <c r="E66" s="524">
        <v>0.33329999999999999</v>
      </c>
      <c r="F66" s="180">
        <v>2</v>
      </c>
      <c r="G66" s="524">
        <v>0.35</v>
      </c>
      <c r="H66" s="889">
        <v>1.9056</v>
      </c>
      <c r="I66" s="752">
        <v>3</v>
      </c>
      <c r="J66" s="888">
        <v>1.833</v>
      </c>
      <c r="K66" s="2"/>
    </row>
    <row r="67" spans="1:11" s="243" customFormat="1" ht="15" customHeight="1">
      <c r="A67" s="2"/>
      <c r="B67" s="2162"/>
      <c r="C67" s="750" t="s">
        <v>664</v>
      </c>
      <c r="D67" s="745">
        <v>0</v>
      </c>
      <c r="E67" s="748">
        <v>1</v>
      </c>
      <c r="F67" s="887">
        <v>1</v>
      </c>
      <c r="G67" s="748">
        <v>0.56999999999999995</v>
      </c>
      <c r="H67" s="886">
        <v>5</v>
      </c>
      <c r="I67" s="745">
        <v>0</v>
      </c>
      <c r="J67" s="885">
        <v>0</v>
      </c>
      <c r="K67" s="2"/>
    </row>
    <row r="68" spans="1:11" s="243" customFormat="1" ht="15" customHeight="1">
      <c r="A68" s="2"/>
      <c r="B68" s="2162"/>
      <c r="C68" s="766" t="s">
        <v>663</v>
      </c>
      <c r="D68" s="762">
        <v>24534</v>
      </c>
      <c r="E68" s="764">
        <v>1.1999999999999999E-3</v>
      </c>
      <c r="F68" s="884">
        <v>4498</v>
      </c>
      <c r="G68" s="764">
        <v>0.42180000000000001</v>
      </c>
      <c r="H68" s="883">
        <v>0.32619999999999999</v>
      </c>
      <c r="I68" s="762">
        <v>3824</v>
      </c>
      <c r="J68" s="882">
        <v>0.156</v>
      </c>
      <c r="K68" s="2"/>
    </row>
    <row r="69" spans="1:11" s="243" customFormat="1" ht="12.75">
      <c r="A69" s="2"/>
      <c r="B69" s="735" t="s">
        <v>58</v>
      </c>
      <c r="C69" s="734"/>
      <c r="D69" s="730">
        <v>31935</v>
      </c>
      <c r="E69" s="732">
        <v>1E-3</v>
      </c>
      <c r="F69" s="881">
        <v>4595</v>
      </c>
      <c r="G69" s="732">
        <v>0.3634</v>
      </c>
      <c r="H69" s="880">
        <v>0.76719999999999999</v>
      </c>
      <c r="I69" s="730">
        <v>4073</v>
      </c>
      <c r="J69" s="879">
        <v>0.128</v>
      </c>
      <c r="K69" s="2"/>
    </row>
    <row r="70" spans="1:11" s="243" customFormat="1" ht="12.75">
      <c r="A70" s="2"/>
      <c r="B70" s="779"/>
      <c r="C70" s="779"/>
      <c r="D70" s="564"/>
      <c r="E70" s="877"/>
      <c r="F70" s="564"/>
      <c r="G70" s="877"/>
      <c r="H70" s="564"/>
      <c r="I70" s="564"/>
      <c r="J70" s="878"/>
      <c r="K70" s="2"/>
    </row>
    <row r="71" spans="1:11" s="243" customFormat="1" ht="15.75">
      <c r="A71" s="2"/>
      <c r="B71" s="1652" t="str">
        <f>Last2Qtr</f>
        <v>T1 2023 _x000D_
Bâle III</v>
      </c>
      <c r="C71" s="892"/>
      <c r="D71" s="771"/>
      <c r="E71" s="771"/>
      <c r="F71" s="771"/>
      <c r="G71" s="771"/>
      <c r="H71" s="772"/>
      <c r="I71" s="771"/>
      <c r="J71" s="891"/>
      <c r="K71" s="2"/>
    </row>
    <row r="72" spans="1:11" s="243" customFormat="1" ht="9" customHeight="1">
      <c r="A72" s="2"/>
      <c r="B72" s="2162" t="s">
        <v>710</v>
      </c>
      <c r="C72" s="425"/>
      <c r="D72" s="425"/>
      <c r="E72" s="425"/>
      <c r="F72" s="757"/>
      <c r="G72" s="425"/>
      <c r="H72" s="758"/>
      <c r="I72" s="425"/>
      <c r="J72" s="890"/>
      <c r="K72" s="2"/>
    </row>
    <row r="73" spans="1:11" s="243" customFormat="1" ht="15" customHeight="1">
      <c r="A73" s="2"/>
      <c r="B73" s="2162"/>
      <c r="C73" s="755" t="s">
        <v>672</v>
      </c>
      <c r="D73" s="752">
        <v>7349</v>
      </c>
      <c r="E73" s="524">
        <v>2.9999999999999997E-4</v>
      </c>
      <c r="F73" s="180">
        <v>93</v>
      </c>
      <c r="G73" s="524">
        <v>0.17399999999999999</v>
      </c>
      <c r="H73" s="889">
        <v>2.3938000000000001</v>
      </c>
      <c r="I73" s="752">
        <v>212</v>
      </c>
      <c r="J73" s="888">
        <v>2.9000000000000001E-2</v>
      </c>
      <c r="K73" s="2"/>
    </row>
    <row r="74" spans="1:11" s="243" customFormat="1" ht="15" customHeight="1">
      <c r="A74" s="2"/>
      <c r="B74" s="2162"/>
      <c r="C74" s="755" t="s">
        <v>671</v>
      </c>
      <c r="D74" s="752">
        <v>92</v>
      </c>
      <c r="E74" s="524">
        <v>1.8E-3</v>
      </c>
      <c r="F74" s="180">
        <v>1</v>
      </c>
      <c r="G74" s="524">
        <v>0.15</v>
      </c>
      <c r="H74" s="889">
        <v>1.4E-2</v>
      </c>
      <c r="I74" s="752">
        <v>8</v>
      </c>
      <c r="J74" s="888">
        <v>9.1999999999999998E-2</v>
      </c>
      <c r="K74" s="2"/>
    </row>
    <row r="75" spans="1:11" s="243" customFormat="1" ht="15" customHeight="1">
      <c r="A75" s="2"/>
      <c r="B75" s="2162"/>
      <c r="C75" s="755" t="s">
        <v>670</v>
      </c>
      <c r="D75" s="752">
        <v>208</v>
      </c>
      <c r="E75" s="524">
        <v>2.5000000000000001E-3</v>
      </c>
      <c r="F75" s="180">
        <v>1</v>
      </c>
      <c r="G75" s="524">
        <v>0.25</v>
      </c>
      <c r="H75" s="889">
        <v>0.12770000000000001</v>
      </c>
      <c r="I75" s="752">
        <v>32</v>
      </c>
      <c r="J75" s="888">
        <v>0.155</v>
      </c>
      <c r="K75" s="2"/>
    </row>
    <row r="76" spans="1:11" s="243" customFormat="1" ht="15" customHeight="1">
      <c r="A76" s="2"/>
      <c r="B76" s="2162"/>
      <c r="C76" s="755" t="s">
        <v>668</v>
      </c>
      <c r="D76" s="752">
        <v>0</v>
      </c>
      <c r="E76" s="524">
        <v>0</v>
      </c>
      <c r="F76" s="180">
        <v>0</v>
      </c>
      <c r="G76" s="524">
        <v>0</v>
      </c>
      <c r="H76" s="889">
        <v>0</v>
      </c>
      <c r="I76" s="752">
        <v>0</v>
      </c>
      <c r="J76" s="888">
        <v>0</v>
      </c>
      <c r="K76" s="2"/>
    </row>
    <row r="77" spans="1:11" s="243" customFormat="1" ht="15" customHeight="1">
      <c r="A77" s="2"/>
      <c r="B77" s="2162"/>
      <c r="C77" s="755" t="s">
        <v>667</v>
      </c>
      <c r="D77" s="752">
        <v>48</v>
      </c>
      <c r="E77" s="524">
        <v>8.9999999999999993E-3</v>
      </c>
      <c r="F77" s="180">
        <v>1</v>
      </c>
      <c r="G77" s="524">
        <v>0.25</v>
      </c>
      <c r="H77" s="889">
        <v>1</v>
      </c>
      <c r="I77" s="752">
        <v>20</v>
      </c>
      <c r="J77" s="888">
        <v>0.41099999999999998</v>
      </c>
      <c r="K77" s="2"/>
    </row>
    <row r="78" spans="1:11" s="243" customFormat="1" ht="15" customHeight="1">
      <c r="A78" s="2"/>
      <c r="B78" s="2162"/>
      <c r="C78" s="755" t="s">
        <v>666</v>
      </c>
      <c r="D78" s="752">
        <v>0</v>
      </c>
      <c r="E78" s="524">
        <v>0</v>
      </c>
      <c r="F78" s="180">
        <v>0</v>
      </c>
      <c r="G78" s="524">
        <v>0</v>
      </c>
      <c r="H78" s="889">
        <v>0</v>
      </c>
      <c r="I78" s="752">
        <v>0</v>
      </c>
      <c r="J78" s="888">
        <v>0</v>
      </c>
      <c r="K78" s="2"/>
    </row>
    <row r="79" spans="1:11" s="243" customFormat="1" ht="15" customHeight="1">
      <c r="A79" s="2"/>
      <c r="B79" s="2162"/>
      <c r="C79" s="755" t="s">
        <v>665</v>
      </c>
      <c r="D79" s="752">
        <v>0</v>
      </c>
      <c r="E79" s="524">
        <v>0</v>
      </c>
      <c r="F79" s="180">
        <v>0</v>
      </c>
      <c r="G79" s="524">
        <v>0</v>
      </c>
      <c r="H79" s="889">
        <v>0</v>
      </c>
      <c r="I79" s="752">
        <v>0</v>
      </c>
      <c r="J79" s="888">
        <v>0</v>
      </c>
      <c r="K79" s="2"/>
    </row>
    <row r="80" spans="1:11" s="243" customFormat="1" ht="15" customHeight="1">
      <c r="A80" s="2"/>
      <c r="B80" s="2162"/>
      <c r="C80" s="750" t="s">
        <v>664</v>
      </c>
      <c r="D80" s="745">
        <v>0</v>
      </c>
      <c r="E80" s="748">
        <v>0</v>
      </c>
      <c r="F80" s="887">
        <v>0</v>
      </c>
      <c r="G80" s="748">
        <v>0</v>
      </c>
      <c r="H80" s="886">
        <v>0</v>
      </c>
      <c r="I80" s="745">
        <v>0</v>
      </c>
      <c r="J80" s="885">
        <v>0</v>
      </c>
      <c r="K80" s="2"/>
    </row>
    <row r="81" spans="1:11" s="243" customFormat="1" ht="15" customHeight="1">
      <c r="A81" s="2"/>
      <c r="B81" s="2162"/>
      <c r="C81" s="766" t="s">
        <v>663</v>
      </c>
      <c r="D81" s="762">
        <v>7697</v>
      </c>
      <c r="E81" s="764">
        <v>5.0000000000000001E-4</v>
      </c>
      <c r="F81" s="884">
        <v>96</v>
      </c>
      <c r="G81" s="764">
        <v>0.17630000000000001</v>
      </c>
      <c r="H81" s="883">
        <v>2.2953999999999999</v>
      </c>
      <c r="I81" s="762">
        <v>272</v>
      </c>
      <c r="J81" s="882">
        <v>3.5000000000000003E-2</v>
      </c>
      <c r="K81" s="2"/>
    </row>
    <row r="82" spans="1:11" s="243" customFormat="1" ht="9" customHeight="1">
      <c r="A82" s="2"/>
      <c r="B82" s="2162" t="s">
        <v>709</v>
      </c>
      <c r="C82" s="425"/>
      <c r="D82" s="425"/>
      <c r="E82" s="758"/>
      <c r="F82" s="188"/>
      <c r="G82" s="758"/>
      <c r="H82" s="758"/>
      <c r="I82" s="425"/>
      <c r="J82" s="890"/>
      <c r="K82" s="2"/>
    </row>
    <row r="83" spans="1:11" s="243" customFormat="1" ht="15" customHeight="1">
      <c r="A83" s="2"/>
      <c r="B83" s="2162"/>
      <c r="C83" s="755" t="s">
        <v>672</v>
      </c>
      <c r="D83" s="752">
        <v>11873</v>
      </c>
      <c r="E83" s="524">
        <v>6.9999999999999999E-4</v>
      </c>
      <c r="F83" s="180">
        <v>223</v>
      </c>
      <c r="G83" s="524">
        <v>0.31090000000000001</v>
      </c>
      <c r="H83" s="889">
        <v>1.4040999999999999</v>
      </c>
      <c r="I83" s="752">
        <v>1452</v>
      </c>
      <c r="J83" s="888">
        <v>0.122</v>
      </c>
      <c r="K83" s="2"/>
    </row>
    <row r="84" spans="1:11" s="243" customFormat="1" ht="15" customHeight="1">
      <c r="A84" s="2"/>
      <c r="B84" s="2162"/>
      <c r="C84" s="755" t="s">
        <v>671</v>
      </c>
      <c r="D84" s="752">
        <v>579</v>
      </c>
      <c r="E84" s="524">
        <v>1.8E-3</v>
      </c>
      <c r="F84" s="180">
        <v>22</v>
      </c>
      <c r="G84" s="524">
        <v>0.308</v>
      </c>
      <c r="H84" s="889">
        <v>0.87350000000000005</v>
      </c>
      <c r="I84" s="752">
        <v>127</v>
      </c>
      <c r="J84" s="888">
        <v>0.219</v>
      </c>
      <c r="K84" s="2"/>
    </row>
    <row r="85" spans="1:11" s="243" customFormat="1" ht="15" customHeight="1">
      <c r="A85" s="2"/>
      <c r="B85" s="2162"/>
      <c r="C85" s="755" t="s">
        <v>670</v>
      </c>
      <c r="D85" s="752">
        <v>214</v>
      </c>
      <c r="E85" s="524">
        <v>2.5999999999999999E-3</v>
      </c>
      <c r="F85" s="180">
        <v>24</v>
      </c>
      <c r="G85" s="524">
        <v>0.33090000000000003</v>
      </c>
      <c r="H85" s="889">
        <v>3.2839</v>
      </c>
      <c r="I85" s="752">
        <v>71</v>
      </c>
      <c r="J85" s="888">
        <v>0.33100000000000002</v>
      </c>
      <c r="K85" s="2"/>
    </row>
    <row r="86" spans="1:11" s="243" customFormat="1" ht="15" customHeight="1">
      <c r="A86" s="2"/>
      <c r="B86" s="2162"/>
      <c r="C86" s="755" t="s">
        <v>668</v>
      </c>
      <c r="D86" s="752">
        <v>0</v>
      </c>
      <c r="E86" s="524">
        <v>0</v>
      </c>
      <c r="F86" s="180">
        <v>0</v>
      </c>
      <c r="G86" s="524">
        <v>0</v>
      </c>
      <c r="H86" s="889">
        <v>0</v>
      </c>
      <c r="I86" s="752">
        <v>0</v>
      </c>
      <c r="J86" s="888">
        <v>0</v>
      </c>
      <c r="K86" s="2"/>
    </row>
    <row r="87" spans="1:11" s="243" customFormat="1" ht="15" customHeight="1">
      <c r="A87" s="2"/>
      <c r="B87" s="2162"/>
      <c r="C87" s="755" t="s">
        <v>667</v>
      </c>
      <c r="D87" s="752">
        <v>8</v>
      </c>
      <c r="E87" s="524">
        <v>8.9999999999999993E-3</v>
      </c>
      <c r="F87" s="180">
        <v>1</v>
      </c>
      <c r="G87" s="524">
        <v>0.3</v>
      </c>
      <c r="H87" s="889">
        <v>2.3380000000000001</v>
      </c>
      <c r="I87" s="752">
        <v>5</v>
      </c>
      <c r="J87" s="888">
        <v>0.63300000000000001</v>
      </c>
      <c r="K87" s="2"/>
    </row>
    <row r="88" spans="1:11" s="243" customFormat="1" ht="15" customHeight="1">
      <c r="A88" s="2"/>
      <c r="B88" s="2162"/>
      <c r="C88" s="755" t="s">
        <v>666</v>
      </c>
      <c r="D88" s="752">
        <v>1E-3</v>
      </c>
      <c r="E88" s="524">
        <v>2.5600000000000001E-2</v>
      </c>
      <c r="F88" s="180">
        <v>1</v>
      </c>
      <c r="G88" s="524">
        <v>0.4</v>
      </c>
      <c r="H88" s="889">
        <v>1.3149999999999999</v>
      </c>
      <c r="I88" s="752">
        <v>1E-3</v>
      </c>
      <c r="J88" s="888">
        <v>0.98099999999999998</v>
      </c>
      <c r="K88" s="2"/>
    </row>
    <row r="89" spans="1:11" s="243" customFormat="1" ht="15" customHeight="1">
      <c r="A89" s="2"/>
      <c r="B89" s="2162"/>
      <c r="C89" s="755" t="s">
        <v>665</v>
      </c>
      <c r="D89" s="752">
        <v>0</v>
      </c>
      <c r="E89" s="524">
        <v>0</v>
      </c>
      <c r="F89" s="180">
        <v>0</v>
      </c>
      <c r="G89" s="524">
        <v>0</v>
      </c>
      <c r="H89" s="889">
        <v>0</v>
      </c>
      <c r="I89" s="752">
        <v>0</v>
      </c>
      <c r="J89" s="888">
        <v>0</v>
      </c>
      <c r="K89" s="2"/>
    </row>
    <row r="90" spans="1:11" s="243" customFormat="1" ht="15" customHeight="1">
      <c r="A90" s="2"/>
      <c r="B90" s="2162"/>
      <c r="C90" s="750" t="s">
        <v>664</v>
      </c>
      <c r="D90" s="745">
        <v>0</v>
      </c>
      <c r="E90" s="748">
        <v>0</v>
      </c>
      <c r="F90" s="887">
        <v>0</v>
      </c>
      <c r="G90" s="748">
        <v>0</v>
      </c>
      <c r="H90" s="886">
        <v>0</v>
      </c>
      <c r="I90" s="745">
        <v>0</v>
      </c>
      <c r="J90" s="885">
        <v>0</v>
      </c>
      <c r="K90" s="2"/>
    </row>
    <row r="91" spans="1:11" s="243" customFormat="1" ht="15" customHeight="1">
      <c r="A91" s="2"/>
      <c r="B91" s="2162"/>
      <c r="C91" s="766" t="s">
        <v>663</v>
      </c>
      <c r="D91" s="762">
        <v>12674</v>
      </c>
      <c r="E91" s="764">
        <v>8.0000000000000004E-4</v>
      </c>
      <c r="F91" s="884">
        <v>271</v>
      </c>
      <c r="G91" s="764">
        <v>0.31109999999999999</v>
      </c>
      <c r="H91" s="883">
        <v>1.4121999999999999</v>
      </c>
      <c r="I91" s="762">
        <v>1655</v>
      </c>
      <c r="J91" s="882">
        <v>0.13100000000000001</v>
      </c>
      <c r="K91" s="2"/>
    </row>
    <row r="92" spans="1:11" s="243" customFormat="1" ht="7.35" customHeight="1">
      <c r="A92" s="2"/>
      <c r="B92" s="2162" t="s">
        <v>1217</v>
      </c>
      <c r="C92" s="425"/>
      <c r="D92" s="425"/>
      <c r="E92" s="758"/>
      <c r="F92" s="188"/>
      <c r="G92" s="758"/>
      <c r="H92" s="758"/>
      <c r="I92" s="425"/>
      <c r="J92" s="890"/>
      <c r="K92" s="2"/>
    </row>
    <row r="93" spans="1:11" s="243" customFormat="1" ht="15" customHeight="1">
      <c r="A93" s="2"/>
      <c r="B93" s="2162"/>
      <c r="C93" s="755" t="s">
        <v>672</v>
      </c>
      <c r="D93" s="752">
        <v>36998</v>
      </c>
      <c r="E93" s="524">
        <v>8.0000000000000004E-4</v>
      </c>
      <c r="F93" s="180">
        <v>3949</v>
      </c>
      <c r="G93" s="524">
        <v>0.44879999999999998</v>
      </c>
      <c r="H93" s="889">
        <v>0.53720000000000001</v>
      </c>
      <c r="I93" s="752">
        <v>5115</v>
      </c>
      <c r="J93" s="888">
        <v>0.13800000000000001</v>
      </c>
      <c r="K93" s="2"/>
    </row>
    <row r="94" spans="1:11" s="243" customFormat="1" ht="15" customHeight="1">
      <c r="A94" s="2"/>
      <c r="B94" s="2162"/>
      <c r="C94" s="755" t="s">
        <v>671</v>
      </c>
      <c r="D94" s="752">
        <v>4174</v>
      </c>
      <c r="E94" s="524">
        <v>1.8E-3</v>
      </c>
      <c r="F94" s="180">
        <v>463</v>
      </c>
      <c r="G94" s="524">
        <v>0.47420000000000001</v>
      </c>
      <c r="H94" s="889">
        <v>1.4039999999999999</v>
      </c>
      <c r="I94" s="752">
        <v>1328</v>
      </c>
      <c r="J94" s="888">
        <v>0.318</v>
      </c>
      <c r="K94" s="2"/>
    </row>
    <row r="95" spans="1:11" s="243" customFormat="1" ht="15" customHeight="1">
      <c r="A95" s="2"/>
      <c r="B95" s="2162"/>
      <c r="C95" s="755" t="s">
        <v>670</v>
      </c>
      <c r="D95" s="752">
        <v>3082</v>
      </c>
      <c r="E95" s="524">
        <v>2.8E-3</v>
      </c>
      <c r="F95" s="180">
        <v>698</v>
      </c>
      <c r="G95" s="524">
        <v>0.45779999999999998</v>
      </c>
      <c r="H95" s="889">
        <v>1.1878</v>
      </c>
      <c r="I95" s="752">
        <v>1171</v>
      </c>
      <c r="J95" s="888">
        <v>0.38</v>
      </c>
      <c r="K95" s="2"/>
    </row>
    <row r="96" spans="1:11" s="243" customFormat="1" ht="15" customHeight="1">
      <c r="A96" s="2"/>
      <c r="B96" s="2162"/>
      <c r="C96" s="755" t="s">
        <v>668</v>
      </c>
      <c r="D96" s="752">
        <v>0</v>
      </c>
      <c r="E96" s="524">
        <v>0</v>
      </c>
      <c r="F96" s="180">
        <v>0</v>
      </c>
      <c r="G96" s="524">
        <v>0</v>
      </c>
      <c r="H96" s="889">
        <v>0</v>
      </c>
      <c r="I96" s="752">
        <v>0</v>
      </c>
      <c r="J96" s="888">
        <v>0</v>
      </c>
      <c r="K96" s="2"/>
    </row>
    <row r="97" spans="1:11" s="243" customFormat="1" ht="15" customHeight="1">
      <c r="A97" s="2"/>
      <c r="B97" s="2162"/>
      <c r="C97" s="755" t="s">
        <v>667</v>
      </c>
      <c r="D97" s="752">
        <v>2194</v>
      </c>
      <c r="E97" s="524">
        <v>9.2999999999999992E-3</v>
      </c>
      <c r="F97" s="180">
        <v>290</v>
      </c>
      <c r="G97" s="524">
        <v>0.45129999999999998</v>
      </c>
      <c r="H97" s="889">
        <v>0.73260000000000003</v>
      </c>
      <c r="I97" s="752">
        <v>1689</v>
      </c>
      <c r="J97" s="888">
        <v>0.77</v>
      </c>
      <c r="K97" s="2"/>
    </row>
    <row r="98" spans="1:11" s="243" customFormat="1" ht="15" customHeight="1">
      <c r="A98" s="2"/>
      <c r="B98" s="2162"/>
      <c r="C98" s="755" t="s">
        <v>666</v>
      </c>
      <c r="D98" s="752">
        <v>19</v>
      </c>
      <c r="E98" s="524">
        <v>4.82E-2</v>
      </c>
      <c r="F98" s="180">
        <v>21</v>
      </c>
      <c r="G98" s="524">
        <v>0.39179999999999998</v>
      </c>
      <c r="H98" s="889">
        <v>1.5677000000000001</v>
      </c>
      <c r="I98" s="752">
        <v>23</v>
      </c>
      <c r="J98" s="888">
        <v>1.1859999999999999</v>
      </c>
      <c r="K98" s="2"/>
    </row>
    <row r="99" spans="1:11" s="243" customFormat="1" ht="15" customHeight="1">
      <c r="A99" s="2"/>
      <c r="B99" s="2162"/>
      <c r="C99" s="755" t="s">
        <v>665</v>
      </c>
      <c r="D99" s="752">
        <v>28</v>
      </c>
      <c r="E99" s="524">
        <v>0.18149999999999999</v>
      </c>
      <c r="F99" s="180">
        <v>3</v>
      </c>
      <c r="G99" s="524">
        <v>0.56379999999999997</v>
      </c>
      <c r="H99" s="889">
        <v>3.1648000000000001</v>
      </c>
      <c r="I99" s="752">
        <v>79</v>
      </c>
      <c r="J99" s="888">
        <v>2.8370000000000002</v>
      </c>
      <c r="K99" s="2"/>
    </row>
    <row r="100" spans="1:11" s="243" customFormat="1" ht="15" customHeight="1">
      <c r="A100" s="2"/>
      <c r="B100" s="2162"/>
      <c r="C100" s="750" t="s">
        <v>664</v>
      </c>
      <c r="D100" s="745">
        <v>1E-3</v>
      </c>
      <c r="E100" s="748">
        <v>1</v>
      </c>
      <c r="F100" s="887">
        <v>1</v>
      </c>
      <c r="G100" s="748">
        <v>0.56999999999999995</v>
      </c>
      <c r="H100" s="886">
        <v>5</v>
      </c>
      <c r="I100" s="745">
        <v>0.01</v>
      </c>
      <c r="J100" s="885">
        <v>0</v>
      </c>
      <c r="K100" s="2"/>
    </row>
    <row r="101" spans="1:11" s="243" customFormat="1" ht="15" customHeight="1">
      <c r="A101" s="2"/>
      <c r="B101" s="2162"/>
      <c r="C101" s="766" t="s">
        <v>663</v>
      </c>
      <c r="D101" s="762">
        <v>46495</v>
      </c>
      <c r="E101" s="764">
        <v>1.5E-3</v>
      </c>
      <c r="F101" s="884">
        <v>5425</v>
      </c>
      <c r="G101" s="764">
        <v>0.45190000000000002</v>
      </c>
      <c r="H101" s="883">
        <v>0.67149999999999999</v>
      </c>
      <c r="I101" s="762">
        <v>9405</v>
      </c>
      <c r="J101" s="882">
        <v>0.20200000000000001</v>
      </c>
      <c r="K101" s="2"/>
    </row>
    <row r="102" spans="1:11" s="243" customFormat="1" ht="12.75">
      <c r="A102" s="2"/>
      <c r="B102" s="735" t="s">
        <v>58</v>
      </c>
      <c r="C102" s="734"/>
      <c r="D102" s="730">
        <v>66866</v>
      </c>
      <c r="E102" s="732">
        <v>1.2999999999999999E-3</v>
      </c>
      <c r="F102" s="881">
        <v>5792</v>
      </c>
      <c r="G102" s="732">
        <v>0.39350000000000002</v>
      </c>
      <c r="H102" s="880">
        <v>0.99880000000000002</v>
      </c>
      <c r="I102" s="730">
        <v>11332</v>
      </c>
      <c r="J102" s="879">
        <v>0.16900000000000001</v>
      </c>
      <c r="K102" s="2"/>
    </row>
    <row r="103" spans="1:11" s="243" customFormat="1" ht="2.85" customHeight="1">
      <c r="A103" s="2"/>
      <c r="B103" s="779"/>
      <c r="C103" s="779"/>
      <c r="D103" s="564"/>
      <c r="E103" s="877"/>
      <c r="F103" s="564"/>
      <c r="G103" s="877"/>
      <c r="H103" s="564"/>
      <c r="I103" s="564"/>
      <c r="J103" s="878"/>
      <c r="K103" s="2"/>
    </row>
    <row r="104" spans="1:11" s="243" customFormat="1" ht="14.1" customHeight="1">
      <c r="A104" s="2"/>
      <c r="B104" s="799" t="s">
        <v>787</v>
      </c>
      <c r="C104" s="601"/>
      <c r="D104" s="564"/>
      <c r="E104" s="877"/>
      <c r="F104" s="564"/>
      <c r="G104" s="877"/>
      <c r="H104" s="564"/>
      <c r="I104" s="564"/>
      <c r="J104" s="877"/>
      <c r="K104" s="2"/>
    </row>
    <row r="105" spans="1:11" s="243" customFormat="1" ht="14.1" customHeight="1">
      <c r="A105" s="2"/>
      <c r="B105" s="799" t="s">
        <v>1110</v>
      </c>
      <c r="C105" s="601"/>
      <c r="D105" s="564"/>
      <c r="E105" s="877"/>
      <c r="F105" s="564"/>
      <c r="G105" s="877"/>
      <c r="H105" s="564"/>
      <c r="I105" s="564"/>
      <c r="J105" s="877"/>
      <c r="K105" s="2"/>
    </row>
    <row r="106" spans="1:11" s="243" customFormat="1" ht="14.1" customHeight="1">
      <c r="A106" s="2"/>
      <c r="B106" s="799" t="s">
        <v>1117</v>
      </c>
      <c r="C106" s="601"/>
      <c r="D106" s="564"/>
      <c r="E106" s="877"/>
      <c r="F106" s="564"/>
      <c r="G106" s="877"/>
      <c r="H106" s="564"/>
      <c r="I106" s="564"/>
      <c r="J106" s="877"/>
      <c r="K106" s="2"/>
    </row>
    <row r="107" spans="1:11" s="243" customFormat="1" ht="14.1" customHeight="1">
      <c r="A107" s="2"/>
      <c r="B107" s="799" t="s">
        <v>788</v>
      </c>
      <c r="C107" s="601"/>
      <c r="D107" s="564"/>
      <c r="E107" s="877"/>
      <c r="F107" s="564"/>
      <c r="G107" s="877"/>
      <c r="H107" s="564"/>
      <c r="I107" s="564"/>
      <c r="J107" s="877"/>
      <c r="K107" s="2"/>
    </row>
    <row r="108" spans="1:11" s="243" customFormat="1" ht="14.1" customHeight="1">
      <c r="A108" s="2"/>
      <c r="B108" s="799" t="s">
        <v>1155</v>
      </c>
      <c r="C108" s="601"/>
      <c r="D108" s="564"/>
      <c r="E108" s="877"/>
      <c r="F108" s="564"/>
      <c r="G108" s="877"/>
      <c r="H108" s="564"/>
      <c r="I108" s="564"/>
      <c r="J108" s="877"/>
      <c r="K108" s="2"/>
    </row>
    <row r="109" spans="1:11" s="243" customFormat="1" ht="12.75" hidden="1">
      <c r="A109" s="2"/>
      <c r="B109" s="2"/>
      <c r="C109" s="2"/>
      <c r="D109" s="2"/>
      <c r="E109" s="2"/>
      <c r="F109" s="2"/>
      <c r="G109" s="2"/>
      <c r="H109" s="796"/>
      <c r="I109" s="2"/>
      <c r="J109" s="2"/>
    </row>
    <row r="110" spans="1:11" s="243" customFormat="1" ht="12.75" hidden="1">
      <c r="A110" s="2"/>
      <c r="B110" s="2"/>
      <c r="C110" s="2"/>
      <c r="D110" s="2"/>
      <c r="E110" s="2"/>
      <c r="F110" s="2"/>
      <c r="G110" s="2"/>
      <c r="H110" s="796"/>
      <c r="I110" s="2"/>
      <c r="J110" s="2"/>
    </row>
    <row r="111" spans="1:11" s="243" customFormat="1" ht="12.75" hidden="1">
      <c r="A111" s="2"/>
      <c r="B111" s="2"/>
      <c r="C111" s="2"/>
      <c r="D111" s="2"/>
      <c r="E111" s="2"/>
      <c r="F111" s="2"/>
      <c r="G111" s="2"/>
      <c r="H111" s="796"/>
      <c r="I111" s="2"/>
      <c r="J111" s="2"/>
    </row>
    <row r="112" spans="1:11" s="243" customFormat="1" ht="12.75" hidden="1">
      <c r="A112" s="2"/>
      <c r="B112" s="2"/>
      <c r="C112" s="2"/>
      <c r="D112" s="2"/>
      <c r="E112" s="2"/>
      <c r="F112" s="2"/>
      <c r="G112" s="2"/>
      <c r="H112" s="796"/>
      <c r="I112" s="2"/>
      <c r="J112" s="2"/>
    </row>
    <row r="113" spans="1:10" s="243" customFormat="1" ht="12.75" hidden="1">
      <c r="A113" s="2"/>
      <c r="B113" s="2"/>
      <c r="C113" s="2"/>
      <c r="D113" s="2"/>
      <c r="E113" s="2"/>
      <c r="F113" s="2"/>
      <c r="G113" s="2"/>
      <c r="H113" s="796"/>
      <c r="I113" s="2"/>
      <c r="J113" s="2"/>
    </row>
    <row r="114" spans="1:10" s="243" customFormat="1" ht="12.75" hidden="1">
      <c r="A114" s="2"/>
      <c r="B114" s="2"/>
      <c r="C114" s="2"/>
      <c r="D114" s="2"/>
      <c r="E114" s="2"/>
      <c r="F114" s="2"/>
      <c r="G114" s="2"/>
      <c r="H114" s="796"/>
      <c r="I114" s="2"/>
      <c r="J114" s="2"/>
    </row>
    <row r="115" spans="1:10" s="243" customFormat="1" ht="12.75" hidden="1">
      <c r="A115" s="2"/>
      <c r="B115" s="2"/>
      <c r="C115" s="2"/>
      <c r="D115" s="2"/>
      <c r="E115" s="2"/>
      <c r="F115" s="2"/>
      <c r="G115" s="2"/>
      <c r="H115" s="796"/>
      <c r="I115" s="2"/>
      <c r="J115" s="2"/>
    </row>
    <row r="116" spans="1:10" s="243" customFormat="1" ht="12.75" hidden="1">
      <c r="A116" s="2"/>
      <c r="B116" s="2"/>
      <c r="C116" s="2"/>
      <c r="D116" s="2"/>
      <c r="E116" s="2"/>
      <c r="F116" s="2"/>
      <c r="G116" s="2"/>
      <c r="H116" s="796"/>
      <c r="I116" s="2"/>
      <c r="J116" s="2"/>
    </row>
    <row r="117" spans="1:10" s="243" customFormat="1" ht="12.75" hidden="1">
      <c r="A117" s="2"/>
      <c r="B117" s="2"/>
      <c r="C117" s="2"/>
      <c r="D117" s="2"/>
      <c r="E117" s="2"/>
      <c r="F117" s="2"/>
      <c r="G117" s="2"/>
      <c r="H117" s="796"/>
      <c r="I117" s="2"/>
      <c r="J117" s="2"/>
    </row>
    <row r="118" spans="1:10" s="243" customFormat="1" ht="12.75" hidden="1">
      <c r="A118" s="2"/>
      <c r="B118" s="2"/>
      <c r="C118" s="2"/>
      <c r="D118" s="2"/>
      <c r="E118" s="2"/>
      <c r="F118" s="2"/>
      <c r="G118" s="2"/>
      <c r="H118" s="796"/>
      <c r="I118" s="2"/>
      <c r="J118" s="2"/>
    </row>
    <row r="119" spans="1:10" s="243" customFormat="1" ht="12.75" hidden="1">
      <c r="A119" s="2"/>
      <c r="B119" s="2"/>
      <c r="C119" s="2"/>
      <c r="D119" s="2"/>
      <c r="E119" s="2"/>
      <c r="F119" s="2"/>
      <c r="G119" s="2"/>
      <c r="H119" s="796"/>
      <c r="I119" s="2"/>
      <c r="J119" s="2"/>
    </row>
    <row r="120" spans="1:10" s="243" customFormat="1" ht="12.75" hidden="1">
      <c r="A120" s="2"/>
      <c r="B120" s="2"/>
      <c r="C120" s="2"/>
      <c r="D120" s="2"/>
      <c r="E120" s="2"/>
      <c r="F120" s="2"/>
      <c r="G120" s="2"/>
      <c r="H120" s="796"/>
      <c r="I120" s="2"/>
      <c r="J120" s="2"/>
    </row>
    <row r="121" spans="1:10" s="243" customFormat="1" ht="12.75" hidden="1">
      <c r="A121" s="2"/>
      <c r="B121" s="2"/>
      <c r="C121" s="2"/>
      <c r="D121" s="2"/>
      <c r="E121" s="2"/>
      <c r="F121" s="2"/>
      <c r="G121" s="2"/>
      <c r="H121" s="796"/>
      <c r="I121" s="2"/>
      <c r="J121" s="2"/>
    </row>
    <row r="122" spans="1:10" s="243" customFormat="1" ht="12.75" hidden="1">
      <c r="A122" s="2"/>
      <c r="B122" s="2"/>
      <c r="C122" s="2"/>
      <c r="D122" s="2"/>
      <c r="E122" s="2"/>
      <c r="F122" s="2"/>
      <c r="G122" s="2"/>
      <c r="H122" s="796"/>
      <c r="I122" s="2"/>
      <c r="J122" s="2"/>
    </row>
    <row r="123" spans="1:10" s="243" customFormat="1" ht="12.75" hidden="1">
      <c r="A123" s="2"/>
      <c r="B123" s="2"/>
      <c r="C123" s="2"/>
      <c r="D123" s="2"/>
      <c r="E123" s="2"/>
      <c r="F123" s="2"/>
      <c r="G123" s="2"/>
      <c r="H123" s="796"/>
      <c r="I123" s="2"/>
      <c r="J123" s="2"/>
    </row>
    <row r="124" spans="1:10" s="243" customFormat="1" ht="12.75" hidden="1">
      <c r="A124" s="2"/>
      <c r="B124" s="2"/>
      <c r="C124" s="2"/>
      <c r="D124" s="2"/>
      <c r="E124" s="2"/>
      <c r="F124" s="2"/>
      <c r="G124" s="2"/>
      <c r="H124" s="796"/>
      <c r="I124" s="2"/>
      <c r="J124" s="2"/>
    </row>
    <row r="125" spans="1:10" s="243" customFormat="1" ht="12.75" hidden="1">
      <c r="A125" s="2"/>
      <c r="B125" s="2"/>
      <c r="C125" s="2"/>
      <c r="D125" s="2"/>
      <c r="E125" s="2"/>
      <c r="F125" s="2"/>
      <c r="G125" s="2"/>
      <c r="H125" s="796"/>
      <c r="I125" s="2"/>
      <c r="J125" s="2"/>
    </row>
    <row r="126" spans="1:10" s="243" customFormat="1" ht="12.75" hidden="1">
      <c r="A126" s="2"/>
      <c r="B126" s="2"/>
      <c r="C126" s="2"/>
      <c r="D126" s="2"/>
      <c r="E126" s="2"/>
      <c r="F126" s="2"/>
      <c r="G126" s="2"/>
      <c r="H126" s="796"/>
      <c r="I126" s="2"/>
      <c r="J126" s="2"/>
    </row>
    <row r="127" spans="1:10" s="243" customFormat="1" ht="12.75" hidden="1">
      <c r="A127" s="2"/>
      <c r="B127" s="2"/>
      <c r="C127" s="2"/>
      <c r="D127" s="2"/>
      <c r="E127" s="2"/>
      <c r="F127" s="2"/>
      <c r="G127" s="2"/>
      <c r="H127" s="796"/>
      <c r="I127" s="2"/>
      <c r="J127" s="2"/>
    </row>
    <row r="128" spans="1:10" s="243" customFormat="1" ht="12.75" hidden="1">
      <c r="A128" s="2"/>
      <c r="B128" s="2"/>
      <c r="C128" s="2"/>
      <c r="D128" s="2"/>
      <c r="E128" s="2"/>
      <c r="F128" s="2"/>
      <c r="G128" s="2"/>
      <c r="H128" s="796"/>
      <c r="I128" s="2"/>
      <c r="J128" s="2"/>
    </row>
    <row r="129" spans="1:10" s="243" customFormat="1" ht="12.75" hidden="1">
      <c r="A129" s="2"/>
      <c r="B129" s="2"/>
      <c r="C129" s="2"/>
      <c r="D129" s="2"/>
      <c r="E129" s="2"/>
      <c r="F129" s="2"/>
      <c r="G129" s="2"/>
      <c r="H129" s="796"/>
      <c r="I129" s="2"/>
      <c r="J129" s="2"/>
    </row>
    <row r="130" spans="1:10" s="243" customFormat="1" ht="12.75" hidden="1">
      <c r="A130" s="2"/>
      <c r="B130" s="2"/>
      <c r="C130" s="2"/>
      <c r="D130" s="2"/>
      <c r="E130" s="2"/>
      <c r="F130" s="2"/>
      <c r="G130" s="2"/>
      <c r="H130" s="796"/>
      <c r="I130" s="2"/>
      <c r="J130" s="2"/>
    </row>
    <row r="131" spans="1:10" s="243" customFormat="1" ht="12.75" hidden="1">
      <c r="A131" s="2"/>
      <c r="B131" s="2"/>
      <c r="C131" s="2"/>
      <c r="D131" s="2"/>
      <c r="E131" s="2"/>
      <c r="F131" s="2"/>
      <c r="G131" s="2"/>
      <c r="H131" s="796"/>
      <c r="I131" s="2"/>
      <c r="J131" s="2"/>
    </row>
    <row r="132" spans="1:10" s="243" customFormat="1" ht="12.75" hidden="1">
      <c r="A132" s="2"/>
      <c r="B132" s="2"/>
      <c r="C132" s="2"/>
      <c r="D132" s="2"/>
      <c r="E132" s="2"/>
      <c r="F132" s="2"/>
      <c r="G132" s="2"/>
      <c r="H132" s="796"/>
      <c r="I132" s="2"/>
      <c r="J132" s="2"/>
    </row>
    <row r="133" spans="1:10" s="243" customFormat="1" ht="12.75" hidden="1">
      <c r="A133" s="2"/>
      <c r="B133" s="2"/>
      <c r="C133" s="2"/>
      <c r="D133" s="2"/>
      <c r="E133" s="2"/>
      <c r="F133" s="2"/>
      <c r="G133" s="2"/>
      <c r="H133" s="796"/>
      <c r="I133" s="2"/>
      <c r="J133" s="2"/>
    </row>
    <row r="134" spans="1:10" s="243" customFormat="1" ht="12.75" hidden="1">
      <c r="A134" s="2"/>
      <c r="B134" s="2"/>
      <c r="C134" s="2"/>
      <c r="D134" s="2"/>
      <c r="E134" s="2"/>
      <c r="F134" s="2"/>
      <c r="G134" s="2"/>
      <c r="H134" s="796"/>
      <c r="I134" s="2"/>
      <c r="J134" s="2"/>
    </row>
    <row r="135" spans="1:10" s="243" customFormat="1" ht="12.75" hidden="1">
      <c r="A135" s="2"/>
      <c r="B135" s="2"/>
      <c r="C135" s="2"/>
      <c r="D135" s="2"/>
      <c r="E135" s="2"/>
      <c r="F135" s="2"/>
      <c r="G135" s="2"/>
      <c r="H135" s="796"/>
      <c r="I135" s="2"/>
      <c r="J135" s="2"/>
    </row>
    <row r="136" spans="1:10" s="243" customFormat="1" ht="12.75" hidden="1">
      <c r="A136" s="2"/>
      <c r="B136" s="2"/>
      <c r="C136" s="2"/>
      <c r="D136" s="2"/>
      <c r="E136" s="2"/>
      <c r="F136" s="2"/>
      <c r="G136" s="2"/>
      <c r="H136" s="796"/>
      <c r="I136" s="2"/>
      <c r="J136" s="2"/>
    </row>
    <row r="137" spans="1:10" s="243" customFormat="1" ht="12.75" hidden="1">
      <c r="A137" s="2"/>
      <c r="B137" s="2"/>
      <c r="C137" s="2"/>
      <c r="D137" s="2"/>
      <c r="E137" s="2"/>
      <c r="F137" s="2"/>
      <c r="G137" s="2"/>
      <c r="H137" s="796"/>
      <c r="I137" s="2"/>
      <c r="J137" s="2"/>
    </row>
    <row r="138" spans="1:10" s="243" customFormat="1" ht="12.75" hidden="1">
      <c r="A138" s="2"/>
      <c r="B138" s="2"/>
      <c r="C138" s="2"/>
      <c r="D138" s="2"/>
      <c r="E138" s="2"/>
      <c r="F138" s="2"/>
      <c r="G138" s="2"/>
      <c r="H138" s="796"/>
      <c r="I138" s="2"/>
      <c r="J138" s="2"/>
    </row>
    <row r="139" spans="1:10" s="243" customFormat="1" ht="12.75" hidden="1">
      <c r="A139" s="2"/>
      <c r="B139" s="2"/>
      <c r="C139" s="2"/>
      <c r="D139" s="2"/>
      <c r="E139" s="2"/>
      <c r="F139" s="2"/>
      <c r="G139" s="2"/>
      <c r="H139" s="796"/>
      <c r="I139" s="2"/>
      <c r="J139" s="2"/>
    </row>
    <row r="140" spans="1:10" s="243" customFormat="1" ht="12.75" hidden="1">
      <c r="A140" s="2"/>
      <c r="B140" s="2"/>
      <c r="C140" s="2"/>
      <c r="D140" s="2"/>
      <c r="E140" s="2"/>
      <c r="F140" s="2"/>
      <c r="G140" s="2"/>
      <c r="H140" s="796"/>
      <c r="I140" s="2"/>
      <c r="J140" s="2"/>
    </row>
    <row r="141" spans="1:10" s="243" customFormat="1" ht="12.75" hidden="1">
      <c r="A141" s="2"/>
      <c r="B141" s="2"/>
      <c r="C141" s="2"/>
      <c r="D141" s="2"/>
      <c r="E141" s="2"/>
      <c r="F141" s="2"/>
      <c r="G141" s="2"/>
      <c r="H141" s="796"/>
      <c r="I141" s="2"/>
      <c r="J141" s="2"/>
    </row>
    <row r="142" spans="1:10" s="243" customFormat="1" ht="12.75" hidden="1">
      <c r="A142" s="2"/>
      <c r="B142" s="2"/>
      <c r="C142" s="2"/>
      <c r="D142" s="2"/>
      <c r="E142" s="2"/>
      <c r="F142" s="2"/>
      <c r="G142" s="2"/>
      <c r="H142" s="796"/>
      <c r="I142" s="2"/>
      <c r="J142" s="2"/>
    </row>
    <row r="143" spans="1:10" s="243" customFormat="1" ht="12.75" hidden="1">
      <c r="A143" s="2"/>
      <c r="B143" s="2"/>
      <c r="C143" s="2"/>
      <c r="D143" s="2"/>
      <c r="E143" s="2"/>
      <c r="F143" s="2"/>
      <c r="G143" s="2"/>
      <c r="H143" s="796"/>
      <c r="I143" s="2"/>
      <c r="J143" s="2"/>
    </row>
    <row r="144" spans="1:10" s="243" customFormat="1" ht="12.75" hidden="1">
      <c r="A144" s="2"/>
      <c r="B144" s="2"/>
      <c r="C144" s="2"/>
      <c r="D144" s="2"/>
      <c r="E144" s="2"/>
      <c r="F144" s="2"/>
      <c r="G144" s="2"/>
      <c r="H144" s="796"/>
      <c r="I144" s="2"/>
      <c r="J144" s="2"/>
    </row>
    <row r="145" spans="1:10" s="243" customFormat="1" ht="12.75" hidden="1">
      <c r="A145" s="2"/>
      <c r="B145" s="2"/>
      <c r="C145" s="2"/>
      <c r="D145" s="2"/>
      <c r="E145" s="2"/>
      <c r="F145" s="2"/>
      <c r="G145" s="2"/>
      <c r="H145" s="796"/>
      <c r="I145" s="2"/>
      <c r="J145" s="2"/>
    </row>
    <row r="146" spans="1:10" s="243" customFormat="1" ht="12.75" hidden="1">
      <c r="A146" s="2"/>
      <c r="B146" s="2"/>
      <c r="C146" s="2"/>
      <c r="D146" s="2"/>
      <c r="E146" s="2"/>
      <c r="F146" s="2"/>
      <c r="G146" s="2"/>
      <c r="H146" s="796"/>
      <c r="I146" s="2"/>
      <c r="J146" s="2"/>
    </row>
    <row r="147" spans="1:10" s="243" customFormat="1" ht="12.75" hidden="1">
      <c r="A147" s="2"/>
      <c r="B147" s="2"/>
      <c r="C147" s="2"/>
      <c r="D147" s="2"/>
      <c r="E147" s="2"/>
      <c r="F147" s="2"/>
      <c r="G147" s="2"/>
      <c r="H147" s="796"/>
      <c r="I147" s="2"/>
      <c r="J147" s="2"/>
    </row>
    <row r="148" spans="1:10" s="243" customFormat="1" ht="12.75" hidden="1">
      <c r="A148" s="2"/>
      <c r="B148" s="2"/>
      <c r="C148" s="2"/>
      <c r="D148" s="2"/>
      <c r="E148" s="2"/>
      <c r="F148" s="2"/>
      <c r="G148" s="2"/>
      <c r="H148" s="796"/>
      <c r="I148" s="2"/>
      <c r="J148" s="2"/>
    </row>
    <row r="149" spans="1:10" s="243" customFormat="1" ht="12.75" hidden="1">
      <c r="A149" s="2"/>
      <c r="B149" s="2"/>
      <c r="C149" s="2"/>
      <c r="D149" s="2"/>
      <c r="E149" s="2"/>
      <c r="F149" s="2"/>
      <c r="G149" s="2"/>
      <c r="H149" s="796"/>
      <c r="I149" s="2"/>
      <c r="J149" s="2"/>
    </row>
    <row r="150" spans="1:10" s="243" customFormat="1" ht="12.75" hidden="1">
      <c r="A150" s="2"/>
      <c r="B150" s="2"/>
      <c r="C150" s="2"/>
      <c r="D150" s="2"/>
      <c r="E150" s="2"/>
      <c r="F150" s="2"/>
      <c r="G150" s="2"/>
      <c r="H150" s="796"/>
      <c r="I150" s="2"/>
      <c r="J150" s="2"/>
    </row>
    <row r="151" spans="1:10" s="243" customFormat="1" ht="12.75" hidden="1">
      <c r="A151" s="2"/>
      <c r="B151" s="2"/>
      <c r="C151" s="2"/>
      <c r="D151" s="2"/>
      <c r="E151" s="2"/>
      <c r="F151" s="2"/>
      <c r="G151" s="2"/>
      <c r="H151" s="796"/>
      <c r="I151" s="2"/>
      <c r="J151" s="2"/>
    </row>
    <row r="152" spans="1:10" s="243" customFormat="1" ht="12.75" hidden="1">
      <c r="A152" s="2"/>
      <c r="B152" s="2"/>
      <c r="C152" s="2"/>
      <c r="D152" s="2"/>
      <c r="E152" s="2"/>
      <c r="F152" s="2"/>
      <c r="G152" s="2"/>
      <c r="H152" s="796"/>
      <c r="I152" s="2"/>
      <c r="J152" s="2"/>
    </row>
    <row r="153" spans="1:10" s="243" customFormat="1" ht="12.75" hidden="1">
      <c r="A153" s="2"/>
      <c r="B153" s="2"/>
      <c r="C153" s="2"/>
      <c r="D153" s="2"/>
      <c r="E153" s="2"/>
      <c r="F153" s="2"/>
      <c r="G153" s="2"/>
      <c r="H153" s="796"/>
      <c r="I153" s="2"/>
      <c r="J153" s="2"/>
    </row>
    <row r="154" spans="1:10" s="243" customFormat="1" ht="12.75" hidden="1">
      <c r="A154" s="2"/>
      <c r="B154" s="2"/>
      <c r="C154" s="2"/>
      <c r="D154" s="2"/>
      <c r="E154" s="2"/>
      <c r="F154" s="2"/>
      <c r="G154" s="2"/>
      <c r="H154" s="796"/>
      <c r="I154" s="2"/>
      <c r="J154" s="2"/>
    </row>
    <row r="155" spans="1:10" s="243" customFormat="1" ht="12.75" hidden="1">
      <c r="A155" s="2"/>
      <c r="B155" s="2"/>
      <c r="C155" s="2"/>
      <c r="D155" s="2"/>
      <c r="E155" s="2"/>
      <c r="F155" s="2"/>
      <c r="G155" s="2"/>
      <c r="H155" s="796"/>
      <c r="I155" s="2"/>
      <c r="J155" s="2"/>
    </row>
    <row r="156" spans="1:10" s="243" customFormat="1" ht="12.75" hidden="1">
      <c r="A156" s="2"/>
      <c r="B156" s="2"/>
      <c r="C156" s="2"/>
      <c r="D156" s="2"/>
      <c r="E156" s="2"/>
      <c r="F156" s="2"/>
      <c r="G156" s="2"/>
      <c r="H156" s="796"/>
      <c r="I156" s="2"/>
      <c r="J156" s="2"/>
    </row>
    <row r="157" spans="1:10" s="243" customFormat="1" ht="12.75" hidden="1">
      <c r="A157" s="2"/>
      <c r="B157" s="2"/>
      <c r="C157" s="2"/>
      <c r="D157" s="2"/>
      <c r="E157" s="2"/>
      <c r="F157" s="2"/>
      <c r="G157" s="2"/>
      <c r="H157" s="796"/>
      <c r="I157" s="2"/>
      <c r="J157" s="2"/>
    </row>
    <row r="158" spans="1:10" s="243" customFormat="1" ht="12.75" hidden="1">
      <c r="A158" s="2"/>
      <c r="B158" s="2"/>
      <c r="C158" s="2"/>
      <c r="D158" s="2"/>
      <c r="E158" s="2"/>
      <c r="F158" s="2"/>
      <c r="G158" s="2"/>
      <c r="H158" s="796"/>
      <c r="I158" s="2"/>
      <c r="J158" s="2"/>
    </row>
    <row r="159" spans="1:10" s="243" customFormat="1" ht="12.75" hidden="1">
      <c r="A159" s="2"/>
      <c r="B159" s="2"/>
      <c r="C159" s="2"/>
      <c r="D159" s="2"/>
      <c r="E159" s="2"/>
      <c r="F159" s="2"/>
      <c r="G159" s="2"/>
      <c r="H159" s="796"/>
      <c r="I159" s="2"/>
      <c r="J159" s="2"/>
    </row>
    <row r="160" spans="1:10" s="243" customFormat="1" ht="12.75" hidden="1">
      <c r="A160" s="2"/>
      <c r="B160" s="2"/>
      <c r="C160" s="2"/>
      <c r="D160" s="2"/>
      <c r="E160" s="2"/>
      <c r="F160" s="2"/>
      <c r="G160" s="2"/>
      <c r="H160" s="796"/>
      <c r="I160" s="2"/>
      <c r="J160" s="2"/>
    </row>
    <row r="161" spans="1:10" s="243" customFormat="1" ht="12.75" hidden="1">
      <c r="A161" s="2"/>
      <c r="B161" s="2"/>
      <c r="C161" s="2"/>
      <c r="D161" s="2"/>
      <c r="E161" s="2"/>
      <c r="F161" s="2"/>
      <c r="G161" s="2"/>
      <c r="H161" s="796"/>
      <c r="I161" s="2"/>
      <c r="J161" s="2"/>
    </row>
    <row r="162" spans="1:10" s="243" customFormat="1" ht="12.75" hidden="1">
      <c r="A162" s="2"/>
      <c r="B162" s="2"/>
      <c r="C162" s="2"/>
      <c r="D162" s="2"/>
      <c r="E162" s="2"/>
      <c r="F162" s="2"/>
      <c r="G162" s="2"/>
      <c r="H162" s="796"/>
      <c r="I162" s="2"/>
      <c r="J162" s="2"/>
    </row>
    <row r="163" spans="1:10" s="243" customFormat="1" ht="12.75" hidden="1">
      <c r="A163" s="2"/>
      <c r="B163" s="2"/>
      <c r="C163" s="2"/>
      <c r="D163" s="2"/>
      <c r="E163" s="2"/>
      <c r="F163" s="2"/>
      <c r="G163" s="2"/>
      <c r="H163" s="796"/>
      <c r="I163" s="2"/>
      <c r="J163" s="2"/>
    </row>
    <row r="164" spans="1:10" s="243" customFormat="1" ht="12.75" hidden="1">
      <c r="A164" s="2"/>
      <c r="B164" s="2"/>
      <c r="C164" s="2"/>
      <c r="D164" s="2"/>
      <c r="E164" s="2"/>
      <c r="F164" s="2"/>
      <c r="G164" s="2"/>
      <c r="H164" s="796"/>
      <c r="I164" s="2"/>
      <c r="J164" s="2"/>
    </row>
    <row r="165" spans="1:10" s="243" customFormat="1" ht="12.75" hidden="1">
      <c r="A165" s="2"/>
      <c r="B165" s="2"/>
      <c r="C165" s="2"/>
      <c r="D165" s="2"/>
      <c r="E165" s="2"/>
      <c r="F165" s="2"/>
      <c r="G165" s="2"/>
      <c r="H165" s="796"/>
      <c r="I165" s="2"/>
      <c r="J165" s="2"/>
    </row>
    <row r="166" spans="1:10" s="243" customFormat="1" ht="12.75" hidden="1">
      <c r="A166" s="2"/>
      <c r="B166" s="2"/>
      <c r="C166" s="2"/>
      <c r="D166" s="2"/>
      <c r="E166" s="2"/>
      <c r="F166" s="2"/>
      <c r="G166" s="2"/>
      <c r="H166" s="796"/>
      <c r="I166" s="2"/>
      <c r="J166" s="2"/>
    </row>
    <row r="167" spans="1:10" s="243" customFormat="1" ht="12.75" hidden="1">
      <c r="A167" s="2"/>
      <c r="B167" s="2"/>
      <c r="C167" s="2"/>
      <c r="D167" s="2"/>
      <c r="E167" s="2"/>
      <c r="F167" s="2"/>
      <c r="G167" s="2"/>
      <c r="H167" s="796"/>
      <c r="I167" s="2"/>
      <c r="J167" s="2"/>
    </row>
    <row r="168" spans="1:10" s="243" customFormat="1" ht="12.75" hidden="1">
      <c r="A168" s="2"/>
      <c r="B168" s="2"/>
      <c r="C168" s="2"/>
      <c r="D168" s="2"/>
      <c r="E168" s="2"/>
      <c r="F168" s="2"/>
      <c r="G168" s="2"/>
      <c r="H168" s="796"/>
      <c r="I168" s="2"/>
      <c r="J168" s="2"/>
    </row>
    <row r="169" spans="1:10" s="243" customFormat="1" ht="12.75" hidden="1">
      <c r="A169" s="2"/>
      <c r="B169" s="2"/>
      <c r="C169" s="2"/>
      <c r="D169" s="2"/>
      <c r="E169" s="2"/>
      <c r="F169" s="2"/>
      <c r="G169" s="2"/>
      <c r="H169" s="796"/>
      <c r="I169" s="2"/>
      <c r="J169" s="2"/>
    </row>
    <row r="170" spans="1:10" s="243" customFormat="1" ht="12.75" hidden="1">
      <c r="A170" s="2"/>
      <c r="B170" s="2"/>
      <c r="C170" s="2"/>
      <c r="D170" s="2"/>
      <c r="E170" s="2"/>
      <c r="F170" s="2"/>
      <c r="G170" s="2"/>
      <c r="H170" s="796"/>
      <c r="I170" s="2"/>
      <c r="J170" s="2"/>
    </row>
    <row r="171" spans="1:10" s="243" customFormat="1" ht="12.75" hidden="1">
      <c r="A171" s="2"/>
      <c r="B171" s="2"/>
      <c r="C171" s="2"/>
      <c r="D171" s="2"/>
      <c r="E171" s="2"/>
      <c r="F171" s="2"/>
      <c r="G171" s="2"/>
      <c r="H171" s="796"/>
      <c r="I171" s="2"/>
      <c r="J171" s="2"/>
    </row>
    <row r="172" spans="1:10" s="243" customFormat="1" ht="12.75" hidden="1">
      <c r="A172" s="2"/>
      <c r="B172" s="2"/>
      <c r="C172" s="2"/>
      <c r="D172" s="2"/>
      <c r="E172" s="2"/>
      <c r="F172" s="2"/>
      <c r="G172" s="2"/>
      <c r="H172" s="796"/>
      <c r="I172" s="2"/>
      <c r="J172" s="2"/>
    </row>
    <row r="173" spans="1:10" s="243" customFormat="1" ht="12.75" hidden="1">
      <c r="A173" s="2"/>
      <c r="B173" s="2"/>
      <c r="C173" s="2"/>
      <c r="D173" s="2"/>
      <c r="E173" s="2"/>
      <c r="F173" s="2"/>
      <c r="G173" s="2"/>
      <c r="H173" s="796"/>
      <c r="I173" s="2"/>
      <c r="J173" s="2"/>
    </row>
    <row r="174" spans="1:10" s="243" customFormat="1" ht="12.75" hidden="1">
      <c r="A174" s="2"/>
      <c r="B174" s="2"/>
      <c r="C174" s="2"/>
      <c r="D174" s="2"/>
      <c r="E174" s="2"/>
      <c r="F174" s="2"/>
      <c r="G174" s="2"/>
      <c r="H174" s="796"/>
      <c r="I174" s="2"/>
      <c r="J174" s="2"/>
    </row>
    <row r="175" spans="1:10" s="243" customFormat="1" ht="12.75" hidden="1">
      <c r="A175" s="2"/>
      <c r="B175" s="2"/>
      <c r="C175" s="2"/>
      <c r="D175" s="2"/>
      <c r="E175" s="2"/>
      <c r="F175" s="2"/>
      <c r="G175" s="2"/>
      <c r="H175" s="796"/>
      <c r="I175" s="2"/>
      <c r="J175" s="2"/>
    </row>
    <row r="176" spans="1:10" s="243" customFormat="1" ht="12.75" hidden="1">
      <c r="A176" s="2"/>
      <c r="B176" s="2"/>
      <c r="C176" s="2"/>
      <c r="D176" s="2"/>
      <c r="E176" s="2"/>
      <c r="F176" s="2"/>
      <c r="G176" s="2"/>
      <c r="H176" s="796"/>
      <c r="I176" s="2"/>
      <c r="J176" s="2"/>
    </row>
    <row r="177" spans="1:10" s="243" customFormat="1" ht="12.75" hidden="1">
      <c r="A177" s="2"/>
      <c r="B177" s="2"/>
      <c r="C177" s="2"/>
      <c r="D177" s="2"/>
      <c r="E177" s="2"/>
      <c r="F177" s="2"/>
      <c r="G177" s="2"/>
      <c r="H177" s="796"/>
      <c r="I177" s="2"/>
      <c r="J177" s="2"/>
    </row>
    <row r="178" spans="1:10" s="243" customFormat="1" ht="12.75" hidden="1">
      <c r="A178" s="2"/>
      <c r="B178" s="2"/>
      <c r="C178" s="2"/>
      <c r="D178" s="2"/>
      <c r="E178" s="2"/>
      <c r="F178" s="2"/>
      <c r="G178" s="2"/>
      <c r="H178" s="796"/>
      <c r="I178" s="2"/>
      <c r="J178" s="2"/>
    </row>
    <row r="179" spans="1:10" s="243" customFormat="1" ht="12.75" hidden="1">
      <c r="A179" s="2"/>
      <c r="B179" s="2"/>
      <c r="C179" s="2"/>
      <c r="D179" s="2"/>
      <c r="E179" s="2"/>
      <c r="F179" s="2"/>
      <c r="G179" s="2"/>
      <c r="H179" s="796"/>
      <c r="I179" s="2"/>
      <c r="J179" s="2"/>
    </row>
  </sheetData>
  <mergeCells count="11">
    <mergeCell ref="B26:B35"/>
    <mergeCell ref="B3:B4"/>
    <mergeCell ref="C3:C4"/>
    <mergeCell ref="B6:B15"/>
    <mergeCell ref="B16:B25"/>
    <mergeCell ref="B82:B91"/>
    <mergeCell ref="B92:B101"/>
    <mergeCell ref="B39:B48"/>
    <mergeCell ref="B49:B58"/>
    <mergeCell ref="B59:B68"/>
    <mergeCell ref="B72:B81"/>
  </mergeCells>
  <conditionalFormatting sqref="A1:XFD2 B6:J6 K70:XFD70 K3:XFD36 D103:XFD108">
    <cfRule type="containsText" dxfId="292" priority="123" operator="containsText" text="TRUE">
      <formula>NOT(ISERROR(SEARCH("TRUE",A1)))</formula>
    </cfRule>
    <cfRule type="containsText" dxfId="291" priority="124" operator="containsText" text="FALSE">
      <formula>NOT(ISERROR(SEARCH("FALSE",A1)))</formula>
    </cfRule>
  </conditionalFormatting>
  <conditionalFormatting sqref="B3 D3:J5">
    <cfRule type="containsText" dxfId="290" priority="121" operator="containsText" text="TRUE">
      <formula>NOT(ISERROR(SEARCH("TRUE",B3)))</formula>
    </cfRule>
    <cfRule type="containsText" dxfId="289" priority="122" operator="containsText" text="FALSE">
      <formula>NOT(ISERROR(SEARCH("FALSE",B3)))</formula>
    </cfRule>
  </conditionalFormatting>
  <conditionalFormatting sqref="B26:D26 J26 B36 C27:C34 C35:D35 B16:D16 C7:D15 C17:D25 B103 B70 H7:J25 H35:J35 F7:F25 F35">
    <cfRule type="containsText" dxfId="288" priority="119" operator="containsText" text="TRUE">
      <formula>NOT(ISERROR(SEARCH("TRUE",B7)))</formula>
    </cfRule>
    <cfRule type="containsText" dxfId="287" priority="120" operator="containsText" text="FALSE">
      <formula>NOT(ISERROR(SEARCH("FALSE",B7)))</formula>
    </cfRule>
  </conditionalFormatting>
  <conditionalFormatting sqref="H59">
    <cfRule type="containsText" dxfId="286" priority="67" operator="containsText" text="TRUE">
      <formula>NOT(ISERROR(SEARCH("TRUE",H59)))</formula>
    </cfRule>
    <cfRule type="containsText" dxfId="285" priority="68" operator="containsText" text="FALSE">
      <formula>NOT(ISERROR(SEARCH("FALSE",H59)))</formula>
    </cfRule>
  </conditionalFormatting>
  <conditionalFormatting sqref="F26">
    <cfRule type="containsText" dxfId="284" priority="117" operator="containsText" text="TRUE">
      <formula>NOT(ISERROR(SEARCH("TRUE",F26)))</formula>
    </cfRule>
    <cfRule type="containsText" dxfId="283" priority="118" operator="containsText" text="FALSE">
      <formula>NOT(ISERROR(SEARCH("FALSE",F26)))</formula>
    </cfRule>
  </conditionalFormatting>
  <conditionalFormatting sqref="G60:G67">
    <cfRule type="containsText" dxfId="282" priority="55" operator="containsText" text="TRUE">
      <formula>NOT(ISERROR(SEARCH("TRUE",G60)))</formula>
    </cfRule>
    <cfRule type="containsText" dxfId="281" priority="56" operator="containsText" text="FALSE">
      <formula>NOT(ISERROR(SEARCH("FALSE",G60)))</formula>
    </cfRule>
  </conditionalFormatting>
  <conditionalFormatting sqref="H26">
    <cfRule type="containsText" dxfId="280" priority="115" operator="containsText" text="TRUE">
      <formula>NOT(ISERROR(SEARCH("TRUE",H26)))</formula>
    </cfRule>
    <cfRule type="containsText" dxfId="279" priority="116" operator="containsText" text="FALSE">
      <formula>NOT(ISERROR(SEARCH("FALSE",H26)))</formula>
    </cfRule>
  </conditionalFormatting>
  <conditionalFormatting sqref="I26">
    <cfRule type="containsText" dxfId="278" priority="113" operator="containsText" text="TRUE">
      <formula>NOT(ISERROR(SEARCH("TRUE",I26)))</formula>
    </cfRule>
    <cfRule type="containsText" dxfId="277" priority="114" operator="containsText" text="FALSE">
      <formula>NOT(ISERROR(SEARCH("FALSE",I26)))</formula>
    </cfRule>
  </conditionalFormatting>
  <conditionalFormatting sqref="D27:D34 H27:J34 F27:F34">
    <cfRule type="containsText" dxfId="276" priority="111" operator="containsText" text="TRUE">
      <formula>NOT(ISERROR(SEARCH("TRUE",D27)))</formula>
    </cfRule>
    <cfRule type="containsText" dxfId="275" priority="112" operator="containsText" text="FALSE">
      <formula>NOT(ISERROR(SEARCH("FALSE",D27)))</formula>
    </cfRule>
  </conditionalFormatting>
  <conditionalFormatting sqref="D36 D70:J70 H36:J36 F36">
    <cfRule type="containsText" dxfId="274" priority="109" operator="containsText" text="TRUE">
      <formula>NOT(ISERROR(SEARCH("TRUE",D36)))</formula>
    </cfRule>
    <cfRule type="containsText" dxfId="273" priority="110" operator="containsText" text="FALSE">
      <formula>NOT(ISERROR(SEARCH("FALSE",D36)))</formula>
    </cfRule>
  </conditionalFormatting>
  <conditionalFormatting sqref="C3">
    <cfRule type="containsText" dxfId="272" priority="107" operator="containsText" text="TRUE">
      <formula>NOT(ISERROR(SEARCH("TRUE",C3)))</formula>
    </cfRule>
    <cfRule type="containsText" dxfId="271" priority="108" operator="containsText" text="FALSE">
      <formula>NOT(ISERROR(SEARCH("FALSE",C3)))</formula>
    </cfRule>
  </conditionalFormatting>
  <conditionalFormatting sqref="K71:XFD71">
    <cfRule type="containsText" dxfId="270" priority="105" operator="containsText" text="TRUE">
      <formula>NOT(ISERROR(SEARCH("TRUE",K71)))</formula>
    </cfRule>
    <cfRule type="containsText" dxfId="269" priority="106" operator="containsText" text="FALSE">
      <formula>NOT(ISERROR(SEARCH("FALSE",K71)))</formula>
    </cfRule>
  </conditionalFormatting>
  <conditionalFormatting sqref="G36">
    <cfRule type="containsText" dxfId="268" priority="85" operator="containsText" text="TRUE">
      <formula>NOT(ISERROR(SEARCH("TRUE",G36)))</formula>
    </cfRule>
    <cfRule type="containsText" dxfId="267" priority="86" operator="containsText" text="FALSE">
      <formula>NOT(ISERROR(SEARCH("FALSE",G36)))</formula>
    </cfRule>
  </conditionalFormatting>
  <conditionalFormatting sqref="K72:XFD102">
    <cfRule type="containsText" dxfId="266" priority="103" operator="containsText" text="TRUE">
      <formula>NOT(ISERROR(SEARCH("TRUE",K72)))</formula>
    </cfRule>
    <cfRule type="containsText" dxfId="265" priority="104" operator="containsText" text="FALSE">
      <formula>NOT(ISERROR(SEARCH("FALSE",K72)))</formula>
    </cfRule>
  </conditionalFormatting>
  <conditionalFormatting sqref="K37:XFD37">
    <cfRule type="containsText" dxfId="264" priority="101" operator="containsText" text="TRUE">
      <formula>NOT(ISERROR(SEARCH("TRUE",K37)))</formula>
    </cfRule>
    <cfRule type="containsText" dxfId="263" priority="102" operator="containsText" text="FALSE">
      <formula>NOT(ISERROR(SEARCH("FALSE",K37)))</formula>
    </cfRule>
  </conditionalFormatting>
  <conditionalFormatting sqref="B37">
    <cfRule type="containsText" dxfId="262" priority="99" operator="containsText" text="TRUE">
      <formula>NOT(ISERROR(SEARCH("TRUE",B37)))</formula>
    </cfRule>
    <cfRule type="containsText" dxfId="261" priority="100" operator="containsText" text="FALSE">
      <formula>NOT(ISERROR(SEARCH("FALSE",B37)))</formula>
    </cfRule>
  </conditionalFormatting>
  <conditionalFormatting sqref="D37:J37">
    <cfRule type="containsText" dxfId="260" priority="97" operator="containsText" text="TRUE">
      <formula>NOT(ISERROR(SEARCH("TRUE",D37)))</formula>
    </cfRule>
    <cfRule type="containsText" dxfId="259" priority="98" operator="containsText" text="FALSE">
      <formula>NOT(ISERROR(SEARCH("FALSE",D37)))</formula>
    </cfRule>
  </conditionalFormatting>
  <conditionalFormatting sqref="K38:XFD38">
    <cfRule type="containsText" dxfId="258" priority="95" operator="containsText" text="TRUE">
      <formula>NOT(ISERROR(SEARCH("TRUE",K38)))</formula>
    </cfRule>
    <cfRule type="containsText" dxfId="257" priority="96" operator="containsText" text="FALSE">
      <formula>NOT(ISERROR(SEARCH("FALSE",K38)))</formula>
    </cfRule>
  </conditionalFormatting>
  <conditionalFormatting sqref="K39:XFD69">
    <cfRule type="containsText" dxfId="256" priority="93" operator="containsText" text="TRUE">
      <formula>NOT(ISERROR(SEARCH("TRUE",K39)))</formula>
    </cfRule>
    <cfRule type="containsText" dxfId="255" priority="94" operator="containsText" text="FALSE">
      <formula>NOT(ISERROR(SEARCH("FALSE",K39)))</formula>
    </cfRule>
  </conditionalFormatting>
  <conditionalFormatting sqref="G7:G25 G35">
    <cfRule type="containsText" dxfId="254" priority="91" operator="containsText" text="TRUE">
      <formula>NOT(ISERROR(SEARCH("TRUE",G7)))</formula>
    </cfRule>
    <cfRule type="containsText" dxfId="253" priority="92" operator="containsText" text="FALSE">
      <formula>NOT(ISERROR(SEARCH("FALSE",G7)))</formula>
    </cfRule>
  </conditionalFormatting>
  <conditionalFormatting sqref="G26">
    <cfRule type="containsText" dxfId="252" priority="89" operator="containsText" text="TRUE">
      <formula>NOT(ISERROR(SEARCH("TRUE",G26)))</formula>
    </cfRule>
    <cfRule type="containsText" dxfId="251" priority="90" operator="containsText" text="FALSE">
      <formula>NOT(ISERROR(SEARCH("FALSE",G26)))</formula>
    </cfRule>
  </conditionalFormatting>
  <conditionalFormatting sqref="G27:G34">
    <cfRule type="containsText" dxfId="250" priority="87" operator="containsText" text="TRUE">
      <formula>NOT(ISERROR(SEARCH("TRUE",G27)))</formula>
    </cfRule>
    <cfRule type="containsText" dxfId="249" priority="88" operator="containsText" text="FALSE">
      <formula>NOT(ISERROR(SEARCH("FALSE",G27)))</formula>
    </cfRule>
  </conditionalFormatting>
  <conditionalFormatting sqref="E7:E25 E35">
    <cfRule type="containsText" dxfId="248" priority="83" operator="containsText" text="TRUE">
      <formula>NOT(ISERROR(SEARCH("TRUE",E7)))</formula>
    </cfRule>
    <cfRule type="containsText" dxfId="247" priority="84" operator="containsText" text="FALSE">
      <formula>NOT(ISERROR(SEARCH("FALSE",E7)))</formula>
    </cfRule>
  </conditionalFormatting>
  <conditionalFormatting sqref="E26">
    <cfRule type="containsText" dxfId="246" priority="81" operator="containsText" text="TRUE">
      <formula>NOT(ISERROR(SEARCH("TRUE",E26)))</formula>
    </cfRule>
    <cfRule type="containsText" dxfId="245" priority="82" operator="containsText" text="FALSE">
      <formula>NOT(ISERROR(SEARCH("FALSE",E26)))</formula>
    </cfRule>
  </conditionalFormatting>
  <conditionalFormatting sqref="E27:E34">
    <cfRule type="containsText" dxfId="244" priority="79" operator="containsText" text="TRUE">
      <formula>NOT(ISERROR(SEARCH("TRUE",E27)))</formula>
    </cfRule>
    <cfRule type="containsText" dxfId="243" priority="80" operator="containsText" text="FALSE">
      <formula>NOT(ISERROR(SEARCH("FALSE",E27)))</formula>
    </cfRule>
  </conditionalFormatting>
  <conditionalFormatting sqref="E36">
    <cfRule type="containsText" dxfId="242" priority="77" operator="containsText" text="TRUE">
      <formula>NOT(ISERROR(SEARCH("TRUE",E36)))</formula>
    </cfRule>
    <cfRule type="containsText" dxfId="241" priority="78" operator="containsText" text="FALSE">
      <formula>NOT(ISERROR(SEARCH("FALSE",E36)))</formula>
    </cfRule>
  </conditionalFormatting>
  <conditionalFormatting sqref="B39:J39">
    <cfRule type="containsText" dxfId="240" priority="75" operator="containsText" text="TRUE">
      <formula>NOT(ISERROR(SEARCH("TRUE",B39)))</formula>
    </cfRule>
    <cfRule type="containsText" dxfId="239" priority="76" operator="containsText" text="FALSE">
      <formula>NOT(ISERROR(SEARCH("FALSE",B39)))</formula>
    </cfRule>
  </conditionalFormatting>
  <conditionalFormatting sqref="D38:J38">
    <cfRule type="containsText" dxfId="238" priority="73" operator="containsText" text="TRUE">
      <formula>NOT(ISERROR(SEARCH("TRUE",D38)))</formula>
    </cfRule>
    <cfRule type="containsText" dxfId="237" priority="74" operator="containsText" text="FALSE">
      <formula>NOT(ISERROR(SEARCH("FALSE",D38)))</formula>
    </cfRule>
  </conditionalFormatting>
  <conditionalFormatting sqref="J59 B69 C60:C67 C68:D68 B49:D49 C40:D48 C50:D59 H40:J58 H68:J68 F40:F58 F68">
    <cfRule type="containsText" dxfId="236" priority="71" operator="containsText" text="TRUE">
      <formula>NOT(ISERROR(SEARCH("TRUE",B40)))</formula>
    </cfRule>
    <cfRule type="containsText" dxfId="235" priority="72" operator="containsText" text="FALSE">
      <formula>NOT(ISERROR(SEARCH("FALSE",B40)))</formula>
    </cfRule>
  </conditionalFormatting>
  <conditionalFormatting sqref="F59">
    <cfRule type="containsText" dxfId="234" priority="69" operator="containsText" text="TRUE">
      <formula>NOT(ISERROR(SEARCH("TRUE",F59)))</formula>
    </cfRule>
    <cfRule type="containsText" dxfId="233" priority="70" operator="containsText" text="FALSE">
      <formula>NOT(ISERROR(SEARCH("FALSE",F59)))</formula>
    </cfRule>
  </conditionalFormatting>
  <conditionalFormatting sqref="I59">
    <cfRule type="containsText" dxfId="232" priority="65" operator="containsText" text="TRUE">
      <formula>NOT(ISERROR(SEARCH("TRUE",I59)))</formula>
    </cfRule>
    <cfRule type="containsText" dxfId="231" priority="66" operator="containsText" text="FALSE">
      <formula>NOT(ISERROR(SEARCH("FALSE",I59)))</formula>
    </cfRule>
  </conditionalFormatting>
  <conditionalFormatting sqref="D60:D67 H60:J67 F60:F67">
    <cfRule type="containsText" dxfId="230" priority="63" operator="containsText" text="TRUE">
      <formula>NOT(ISERROR(SEARCH("TRUE",D60)))</formula>
    </cfRule>
    <cfRule type="containsText" dxfId="229" priority="64" operator="containsText" text="FALSE">
      <formula>NOT(ISERROR(SEARCH("FALSE",D60)))</formula>
    </cfRule>
  </conditionalFormatting>
  <conditionalFormatting sqref="D69 H69:J69 F69">
    <cfRule type="containsText" dxfId="228" priority="61" operator="containsText" text="TRUE">
      <formula>NOT(ISERROR(SEARCH("TRUE",D69)))</formula>
    </cfRule>
    <cfRule type="containsText" dxfId="227" priority="62" operator="containsText" text="FALSE">
      <formula>NOT(ISERROR(SEARCH("FALSE",D69)))</formula>
    </cfRule>
  </conditionalFormatting>
  <conditionalFormatting sqref="G40:G58 G68">
    <cfRule type="containsText" dxfId="226" priority="59" operator="containsText" text="TRUE">
      <formula>NOT(ISERROR(SEARCH("TRUE",G40)))</formula>
    </cfRule>
    <cfRule type="containsText" dxfId="225" priority="60" operator="containsText" text="FALSE">
      <formula>NOT(ISERROR(SEARCH("FALSE",G40)))</formula>
    </cfRule>
  </conditionalFormatting>
  <conditionalFormatting sqref="G59">
    <cfRule type="containsText" dxfId="224" priority="57" operator="containsText" text="TRUE">
      <formula>NOT(ISERROR(SEARCH("TRUE",G59)))</formula>
    </cfRule>
    <cfRule type="containsText" dxfId="223" priority="58" operator="containsText" text="FALSE">
      <formula>NOT(ISERROR(SEARCH("FALSE",G59)))</formula>
    </cfRule>
  </conditionalFormatting>
  <conditionalFormatting sqref="G69">
    <cfRule type="containsText" dxfId="222" priority="53" operator="containsText" text="TRUE">
      <formula>NOT(ISERROR(SEARCH("TRUE",G69)))</formula>
    </cfRule>
    <cfRule type="containsText" dxfId="221" priority="54" operator="containsText" text="FALSE">
      <formula>NOT(ISERROR(SEARCH("FALSE",G69)))</formula>
    </cfRule>
  </conditionalFormatting>
  <conditionalFormatting sqref="E40:E58 E68">
    <cfRule type="containsText" dxfId="220" priority="51" operator="containsText" text="TRUE">
      <formula>NOT(ISERROR(SEARCH("TRUE",E40)))</formula>
    </cfRule>
    <cfRule type="containsText" dxfId="219" priority="52" operator="containsText" text="FALSE">
      <formula>NOT(ISERROR(SEARCH("FALSE",E40)))</formula>
    </cfRule>
  </conditionalFormatting>
  <conditionalFormatting sqref="E59">
    <cfRule type="containsText" dxfId="218" priority="49" operator="containsText" text="TRUE">
      <formula>NOT(ISERROR(SEARCH("TRUE",E59)))</formula>
    </cfRule>
    <cfRule type="containsText" dxfId="217" priority="50" operator="containsText" text="FALSE">
      <formula>NOT(ISERROR(SEARCH("FALSE",E59)))</formula>
    </cfRule>
  </conditionalFormatting>
  <conditionalFormatting sqref="E60:E67">
    <cfRule type="containsText" dxfId="216" priority="47" operator="containsText" text="TRUE">
      <formula>NOT(ISERROR(SEARCH("TRUE",E60)))</formula>
    </cfRule>
    <cfRule type="containsText" dxfId="215" priority="48" operator="containsText" text="FALSE">
      <formula>NOT(ISERROR(SEARCH("FALSE",E60)))</formula>
    </cfRule>
  </conditionalFormatting>
  <conditionalFormatting sqref="E69">
    <cfRule type="containsText" dxfId="214" priority="45" operator="containsText" text="TRUE">
      <formula>NOT(ISERROR(SEARCH("TRUE",E69)))</formula>
    </cfRule>
    <cfRule type="containsText" dxfId="213" priority="46" operator="containsText" text="FALSE">
      <formula>NOT(ISERROR(SEARCH("FALSE",E69)))</formula>
    </cfRule>
  </conditionalFormatting>
  <conditionalFormatting sqref="B72:J72">
    <cfRule type="containsText" dxfId="212" priority="43" operator="containsText" text="TRUE">
      <formula>NOT(ISERROR(SEARCH("TRUE",B72)))</formula>
    </cfRule>
    <cfRule type="containsText" dxfId="211" priority="44" operator="containsText" text="FALSE">
      <formula>NOT(ISERROR(SEARCH("FALSE",B72)))</formula>
    </cfRule>
  </conditionalFormatting>
  <conditionalFormatting sqref="D71:J71">
    <cfRule type="containsText" dxfId="210" priority="41" operator="containsText" text="TRUE">
      <formula>NOT(ISERROR(SEARCH("TRUE",D71)))</formula>
    </cfRule>
    <cfRule type="containsText" dxfId="209" priority="42" operator="containsText" text="FALSE">
      <formula>NOT(ISERROR(SEARCH("FALSE",D71)))</formula>
    </cfRule>
  </conditionalFormatting>
  <conditionalFormatting sqref="B102 B82:C82 C73:C81 C83:C101">
    <cfRule type="containsText" dxfId="208" priority="39" operator="containsText" text="TRUE">
      <formula>NOT(ISERROR(SEARCH("TRUE",B73)))</formula>
    </cfRule>
    <cfRule type="containsText" dxfId="207" priority="40" operator="containsText" text="FALSE">
      <formula>NOT(ISERROR(SEARCH("FALSE",B73)))</formula>
    </cfRule>
  </conditionalFormatting>
  <conditionalFormatting sqref="C71">
    <cfRule type="containsText" dxfId="206" priority="37" operator="containsText" text="TRUE">
      <formula>NOT(ISERROR(SEARCH("TRUE",C71)))</formula>
    </cfRule>
    <cfRule type="containsText" dxfId="205" priority="38" operator="containsText" text="FALSE">
      <formula>NOT(ISERROR(SEARCH("FALSE",C71)))</formula>
    </cfRule>
  </conditionalFormatting>
  <conditionalFormatting sqref="C38">
    <cfRule type="containsText" dxfId="204" priority="35" operator="containsText" text="TRUE">
      <formula>NOT(ISERROR(SEARCH("TRUE",C38)))</formula>
    </cfRule>
    <cfRule type="containsText" dxfId="203" priority="36" operator="containsText" text="FALSE">
      <formula>NOT(ISERROR(SEARCH("FALSE",C38)))</formula>
    </cfRule>
  </conditionalFormatting>
  <conditionalFormatting sqref="C5">
    <cfRule type="containsText" dxfId="202" priority="33" operator="containsText" text="TRUE">
      <formula>NOT(ISERROR(SEARCH("TRUE",C5)))</formula>
    </cfRule>
    <cfRule type="containsText" dxfId="201" priority="34" operator="containsText" text="FALSE">
      <formula>NOT(ISERROR(SEARCH("FALSE",C5)))</formula>
    </cfRule>
  </conditionalFormatting>
  <conditionalFormatting sqref="H92">
    <cfRule type="containsText" dxfId="200" priority="27" operator="containsText" text="TRUE">
      <formula>NOT(ISERROR(SEARCH("TRUE",H92)))</formula>
    </cfRule>
    <cfRule type="containsText" dxfId="199" priority="28" operator="containsText" text="FALSE">
      <formula>NOT(ISERROR(SEARCH("FALSE",H92)))</formula>
    </cfRule>
  </conditionalFormatting>
  <conditionalFormatting sqref="G93:G100">
    <cfRule type="containsText" dxfId="198" priority="15" operator="containsText" text="TRUE">
      <formula>NOT(ISERROR(SEARCH("TRUE",G93)))</formula>
    </cfRule>
    <cfRule type="containsText" dxfId="197" priority="16" operator="containsText" text="FALSE">
      <formula>NOT(ISERROR(SEARCH("FALSE",G93)))</formula>
    </cfRule>
  </conditionalFormatting>
  <conditionalFormatting sqref="J92 D101 D73:D92 H73:J91 H101:J101 F73:F91 F101">
    <cfRule type="containsText" dxfId="196" priority="31" operator="containsText" text="TRUE">
      <formula>NOT(ISERROR(SEARCH("TRUE",D73)))</formula>
    </cfRule>
    <cfRule type="containsText" dxfId="195" priority="32" operator="containsText" text="FALSE">
      <formula>NOT(ISERROR(SEARCH("FALSE",D73)))</formula>
    </cfRule>
  </conditionalFormatting>
  <conditionalFormatting sqref="F92">
    <cfRule type="containsText" dxfId="194" priority="29" operator="containsText" text="TRUE">
      <formula>NOT(ISERROR(SEARCH("TRUE",F92)))</formula>
    </cfRule>
    <cfRule type="containsText" dxfId="193" priority="30" operator="containsText" text="FALSE">
      <formula>NOT(ISERROR(SEARCH("FALSE",F92)))</formula>
    </cfRule>
  </conditionalFormatting>
  <conditionalFormatting sqref="I92">
    <cfRule type="containsText" dxfId="192" priority="25" operator="containsText" text="TRUE">
      <formula>NOT(ISERROR(SEARCH("TRUE",I92)))</formula>
    </cfRule>
    <cfRule type="containsText" dxfId="191" priority="26" operator="containsText" text="FALSE">
      <formula>NOT(ISERROR(SEARCH("FALSE",I92)))</formula>
    </cfRule>
  </conditionalFormatting>
  <conditionalFormatting sqref="D93:D100 H93:J100 F93:F100">
    <cfRule type="containsText" dxfId="190" priority="23" operator="containsText" text="TRUE">
      <formula>NOT(ISERROR(SEARCH("TRUE",D93)))</formula>
    </cfRule>
    <cfRule type="containsText" dxfId="189" priority="24" operator="containsText" text="FALSE">
      <formula>NOT(ISERROR(SEARCH("FALSE",D93)))</formula>
    </cfRule>
  </conditionalFormatting>
  <conditionalFormatting sqref="D102 H102:J102 F102">
    <cfRule type="containsText" dxfId="188" priority="21" operator="containsText" text="TRUE">
      <formula>NOT(ISERROR(SEARCH("TRUE",D102)))</formula>
    </cfRule>
    <cfRule type="containsText" dxfId="187" priority="22" operator="containsText" text="FALSE">
      <formula>NOT(ISERROR(SEARCH("FALSE",D102)))</formula>
    </cfRule>
  </conditionalFormatting>
  <conditionalFormatting sqref="G73:G91 G101">
    <cfRule type="containsText" dxfId="186" priority="19" operator="containsText" text="TRUE">
      <formula>NOT(ISERROR(SEARCH("TRUE",G73)))</formula>
    </cfRule>
    <cfRule type="containsText" dxfId="185" priority="20" operator="containsText" text="FALSE">
      <formula>NOT(ISERROR(SEARCH("FALSE",G73)))</formula>
    </cfRule>
  </conditionalFormatting>
  <conditionalFormatting sqref="G92">
    <cfRule type="containsText" dxfId="184" priority="17" operator="containsText" text="TRUE">
      <formula>NOT(ISERROR(SEARCH("TRUE",G92)))</formula>
    </cfRule>
    <cfRule type="containsText" dxfId="183" priority="18" operator="containsText" text="FALSE">
      <formula>NOT(ISERROR(SEARCH("FALSE",G92)))</formula>
    </cfRule>
  </conditionalFormatting>
  <conditionalFormatting sqref="G102">
    <cfRule type="containsText" dxfId="182" priority="13" operator="containsText" text="TRUE">
      <formula>NOT(ISERROR(SEARCH("TRUE",G102)))</formula>
    </cfRule>
    <cfRule type="containsText" dxfId="181" priority="14" operator="containsText" text="FALSE">
      <formula>NOT(ISERROR(SEARCH("FALSE",G102)))</formula>
    </cfRule>
  </conditionalFormatting>
  <conditionalFormatting sqref="E73:E91 E101">
    <cfRule type="containsText" dxfId="180" priority="11" operator="containsText" text="TRUE">
      <formula>NOT(ISERROR(SEARCH("TRUE",E73)))</formula>
    </cfRule>
    <cfRule type="containsText" dxfId="179" priority="12" operator="containsText" text="FALSE">
      <formula>NOT(ISERROR(SEARCH("FALSE",E73)))</formula>
    </cfRule>
  </conditionalFormatting>
  <conditionalFormatting sqref="E92">
    <cfRule type="containsText" dxfId="178" priority="9" operator="containsText" text="TRUE">
      <formula>NOT(ISERROR(SEARCH("TRUE",E92)))</formula>
    </cfRule>
    <cfRule type="containsText" dxfId="177" priority="10" operator="containsText" text="FALSE">
      <formula>NOT(ISERROR(SEARCH("FALSE",E92)))</formula>
    </cfRule>
  </conditionalFormatting>
  <conditionalFormatting sqref="E93:E100">
    <cfRule type="containsText" dxfId="176" priority="7" operator="containsText" text="TRUE">
      <formula>NOT(ISERROR(SEARCH("TRUE",E93)))</formula>
    </cfRule>
    <cfRule type="containsText" dxfId="175" priority="8" operator="containsText" text="FALSE">
      <formula>NOT(ISERROR(SEARCH("FALSE",E93)))</formula>
    </cfRule>
  </conditionalFormatting>
  <conditionalFormatting sqref="E102">
    <cfRule type="containsText" dxfId="174" priority="5" operator="containsText" text="TRUE">
      <formula>NOT(ISERROR(SEARCH("TRUE",E102)))</formula>
    </cfRule>
    <cfRule type="containsText" dxfId="173" priority="6" operator="containsText" text="FALSE">
      <formula>NOT(ISERROR(SEARCH("FALSE",E102)))</formula>
    </cfRule>
  </conditionalFormatting>
  <conditionalFormatting sqref="B59">
    <cfRule type="containsText" dxfId="172" priority="3" operator="containsText" text="TRUE">
      <formula>NOT(ISERROR(SEARCH("TRUE",B59)))</formula>
    </cfRule>
    <cfRule type="containsText" dxfId="171" priority="4" operator="containsText" text="FALSE">
      <formula>NOT(ISERROR(SEARCH("FALSE",B59)))</formula>
    </cfRule>
  </conditionalFormatting>
  <conditionalFormatting sqref="B92">
    <cfRule type="containsText" dxfId="170" priority="1" operator="containsText" text="TRUE">
      <formula>NOT(ISERROR(SEARCH("TRUE",B92)))</formula>
    </cfRule>
    <cfRule type="containsText" dxfId="169" priority="2" operator="containsText" text="FALSE">
      <formula>NOT(ISERROR(SEARCH("FALSE",B92)))</formula>
    </cfRule>
  </conditionalFormatting>
  <hyperlinks>
    <hyperlink ref="B1" location="ToC!A1" display="Retour à la table des matières" xr:uid="{00000000-0004-0000-2100-000000000000}"/>
  </hyperlinks>
  <pageMargins left="0.51181102362204722" right="0.51181102362204722" top="0.51181102362204722" bottom="0.51181102362204722" header="0.23622047244094491" footer="0.23622047244094491"/>
  <pageSetup scale="81" firstPageNumber="6" fitToHeight="0" orientation="landscape" r:id="rId1"/>
  <headerFooter>
    <oddFooter>&amp;L&amp;G&amp;CInformations supplémentaires sur les 
fonds propres réglementaires&amp;RPage &amp;P de &amp;N]</oddFooter>
  </headerFooter>
  <rowBreaks count="2" manualBreakCount="2">
    <brk id="37" min="1" max="9" man="1"/>
    <brk id="70" max="16383" man="1"/>
  </rowBreaks>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19A38-A9C6-4B3A-80CF-F93DEC723C78}">
  <sheetPr codeName="Sheet54">
    <tabColor theme="5"/>
    <pageSetUpPr fitToPage="1"/>
  </sheetPr>
  <dimension ref="A1:S77"/>
  <sheetViews>
    <sheetView view="pageBreakPreview" zoomScaleNormal="100" zoomScaleSheetLayoutView="100" workbookViewId="0"/>
  </sheetViews>
  <sheetFormatPr defaultColWidth="0" defaultRowHeight="15" zeroHeight="1"/>
  <cols>
    <col min="1" max="1" width="2.140625" customWidth="1"/>
    <col min="2" max="2" width="26.140625" style="1926" customWidth="1"/>
    <col min="3" max="3" width="28" style="1926" customWidth="1"/>
    <col min="4" max="4" width="16.140625" style="1926" customWidth="1"/>
    <col min="5" max="5" width="13.5703125" style="1926" customWidth="1"/>
    <col min="6" max="6" width="13.42578125" style="1926" customWidth="1"/>
    <col min="7" max="7" width="14.140625" style="1926" customWidth="1"/>
    <col min="8" max="8" width="15.85546875" style="1926" customWidth="1"/>
    <col min="9" max="9" width="11.42578125" style="1926" customWidth="1"/>
    <col min="10" max="10" width="15.140625" customWidth="1"/>
    <col min="11" max="11" width="2.140625" customWidth="1"/>
    <col min="12" max="19" width="0" hidden="1" customWidth="1"/>
    <col min="20" max="16384" width="11.42578125" hidden="1"/>
  </cols>
  <sheetData>
    <row r="1" spans="1:19" ht="12.2" customHeight="1">
      <c r="A1" s="1"/>
      <c r="B1" s="100" t="s">
        <v>5</v>
      </c>
      <c r="C1" s="1"/>
      <c r="D1" s="1"/>
      <c r="E1" s="1"/>
      <c r="F1" s="1"/>
      <c r="G1" s="1"/>
      <c r="H1" s="791"/>
      <c r="I1" s="1"/>
      <c r="J1" s="1"/>
      <c r="K1" s="1"/>
      <c r="L1" s="1"/>
      <c r="M1" s="1"/>
      <c r="N1" s="1"/>
      <c r="O1" s="1"/>
      <c r="P1" s="1"/>
      <c r="Q1" s="1"/>
      <c r="R1" s="1"/>
      <c r="S1" s="1"/>
    </row>
    <row r="2" spans="1:19" s="295" customFormat="1" ht="20.100000000000001" customHeight="1">
      <c r="A2" s="31"/>
      <c r="B2" s="789" t="s">
        <v>1410</v>
      </c>
      <c r="C2" s="1672"/>
      <c r="D2" s="1672"/>
      <c r="E2" s="1672"/>
      <c r="F2" s="1672"/>
      <c r="G2" s="1672"/>
      <c r="H2" s="1672"/>
      <c r="I2" s="1672"/>
      <c r="J2" s="1673"/>
      <c r="K2" s="31"/>
    </row>
    <row r="3" spans="1:19" ht="15" customHeight="1">
      <c r="A3" s="1"/>
      <c r="B3" s="2241" t="s">
        <v>701</v>
      </c>
      <c r="C3" s="2243" t="s">
        <v>370</v>
      </c>
      <c r="D3" s="784" t="s">
        <v>77</v>
      </c>
      <c r="E3" s="784" t="s">
        <v>149</v>
      </c>
      <c r="F3" s="784" t="s">
        <v>148</v>
      </c>
      <c r="G3" s="784" t="s">
        <v>177</v>
      </c>
      <c r="H3" s="786" t="s">
        <v>176</v>
      </c>
      <c r="I3" s="784" t="s">
        <v>175</v>
      </c>
      <c r="J3" s="783" t="s">
        <v>174</v>
      </c>
      <c r="K3" s="1"/>
    </row>
    <row r="4" spans="1:19" s="243" customFormat="1" ht="69" customHeight="1">
      <c r="A4" s="2"/>
      <c r="B4" s="2242"/>
      <c r="C4" s="2244"/>
      <c r="D4" s="1670" t="s">
        <v>1115</v>
      </c>
      <c r="E4" s="1670" t="s">
        <v>784</v>
      </c>
      <c r="F4" s="1670" t="s">
        <v>436</v>
      </c>
      <c r="G4" s="1670" t="s">
        <v>785</v>
      </c>
      <c r="H4" s="1670" t="s">
        <v>786</v>
      </c>
      <c r="I4" s="1670" t="s">
        <v>327</v>
      </c>
      <c r="J4" s="780" t="s">
        <v>1154</v>
      </c>
      <c r="K4" s="2"/>
    </row>
    <row r="5" spans="1:19" s="243" customFormat="1" ht="15.75">
      <c r="A5" s="2"/>
      <c r="B5" s="1831" t="str">
        <f>CurrQtr</f>
        <v>T3 2023 
Bâle III révisé</v>
      </c>
      <c r="C5" s="1832"/>
      <c r="D5" s="1674"/>
      <c r="E5" s="1674"/>
      <c r="F5" s="1674"/>
      <c r="G5" s="1674"/>
      <c r="H5" s="1675"/>
      <c r="I5" s="1674"/>
      <c r="J5" s="1676"/>
      <c r="K5" s="2"/>
    </row>
    <row r="6" spans="1:19" s="243" customFormat="1" ht="9" customHeight="1">
      <c r="A6" s="2"/>
      <c r="B6" s="2162" t="s">
        <v>710</v>
      </c>
      <c r="C6" s="1677"/>
      <c r="D6" s="1677"/>
      <c r="E6" s="1677"/>
      <c r="F6" s="1678"/>
      <c r="G6" s="1677"/>
      <c r="H6" s="1679"/>
      <c r="I6" s="1677"/>
      <c r="J6" s="1680"/>
      <c r="K6" s="2"/>
    </row>
    <row r="7" spans="1:19" s="243" customFormat="1" ht="15" customHeight="1">
      <c r="A7" s="2"/>
      <c r="B7" s="2162"/>
      <c r="C7" s="755" t="s">
        <v>672</v>
      </c>
      <c r="D7" s="1681">
        <v>1162</v>
      </c>
      <c r="E7" s="1682">
        <v>5.9999999999999995E-4</v>
      </c>
      <c r="F7" s="1683">
        <v>31</v>
      </c>
      <c r="G7" s="1682">
        <v>0.45</v>
      </c>
      <c r="H7" s="1684">
        <v>0.25609999999999999</v>
      </c>
      <c r="I7" s="1681">
        <v>131</v>
      </c>
      <c r="J7" s="1685">
        <v>0.113</v>
      </c>
      <c r="K7" s="2"/>
    </row>
    <row r="8" spans="1:19" s="243" customFormat="1" ht="15" customHeight="1">
      <c r="A8" s="2"/>
      <c r="B8" s="2162"/>
      <c r="C8" s="755" t="s">
        <v>671</v>
      </c>
      <c r="D8" s="1681">
        <v>45</v>
      </c>
      <c r="E8" s="1682">
        <v>1.8E-3</v>
      </c>
      <c r="F8" s="1683">
        <v>1</v>
      </c>
      <c r="G8" s="1682">
        <v>0.45</v>
      </c>
      <c r="H8" s="1684">
        <v>1.4E-2</v>
      </c>
      <c r="I8" s="1681">
        <v>12</v>
      </c>
      <c r="J8" s="1685">
        <v>0.26</v>
      </c>
      <c r="K8" s="2"/>
    </row>
    <row r="9" spans="1:19" s="243" customFormat="1" ht="15" customHeight="1">
      <c r="A9" s="2"/>
      <c r="B9" s="2162"/>
      <c r="C9" s="755" t="s">
        <v>670</v>
      </c>
      <c r="D9" s="1681">
        <v>0</v>
      </c>
      <c r="E9" s="1682">
        <v>3.5000000000000001E-3</v>
      </c>
      <c r="F9" s="1683">
        <v>1</v>
      </c>
      <c r="G9" s="1682">
        <v>0.45</v>
      </c>
      <c r="H9" s="1684">
        <v>1</v>
      </c>
      <c r="I9" s="1681">
        <v>0</v>
      </c>
      <c r="J9" s="1685">
        <v>0.42699999999999999</v>
      </c>
      <c r="K9" s="2"/>
    </row>
    <row r="10" spans="1:19" s="243" customFormat="1" ht="15" customHeight="1">
      <c r="A10" s="2"/>
      <c r="B10" s="2162"/>
      <c r="C10" s="755" t="s">
        <v>668</v>
      </c>
      <c r="D10" s="1681">
        <v>0</v>
      </c>
      <c r="E10" s="1682">
        <v>0</v>
      </c>
      <c r="F10" s="1683">
        <v>0</v>
      </c>
      <c r="G10" s="1682">
        <v>0</v>
      </c>
      <c r="H10" s="1684">
        <v>0</v>
      </c>
      <c r="I10" s="1681">
        <v>0</v>
      </c>
      <c r="J10" s="1685">
        <v>0</v>
      </c>
      <c r="K10" s="2"/>
    </row>
    <row r="11" spans="1:19" s="243" customFormat="1" ht="15" customHeight="1">
      <c r="A11" s="2"/>
      <c r="B11" s="2162"/>
      <c r="C11" s="755" t="s">
        <v>667</v>
      </c>
      <c r="D11" s="1681">
        <v>0</v>
      </c>
      <c r="E11" s="1682">
        <v>0</v>
      </c>
      <c r="F11" s="1683">
        <v>0</v>
      </c>
      <c r="G11" s="1682">
        <v>0</v>
      </c>
      <c r="H11" s="1684">
        <v>0</v>
      </c>
      <c r="I11" s="1681">
        <v>0</v>
      </c>
      <c r="J11" s="1685">
        <v>0</v>
      </c>
      <c r="K11" s="2"/>
    </row>
    <row r="12" spans="1:19" s="243" customFormat="1" ht="28.5" customHeight="1">
      <c r="A12" s="2"/>
      <c r="B12" s="2162"/>
      <c r="C12" s="755" t="s">
        <v>666</v>
      </c>
      <c r="D12" s="1681">
        <v>0</v>
      </c>
      <c r="E12" s="1682">
        <v>0</v>
      </c>
      <c r="F12" s="1683">
        <v>0</v>
      </c>
      <c r="G12" s="1682">
        <v>0</v>
      </c>
      <c r="H12" s="1684">
        <v>0</v>
      </c>
      <c r="I12" s="1681">
        <v>0</v>
      </c>
      <c r="J12" s="1685">
        <v>0</v>
      </c>
      <c r="K12" s="2"/>
    </row>
    <row r="13" spans="1:19" s="243" customFormat="1" ht="26.45" customHeight="1">
      <c r="A13" s="2"/>
      <c r="B13" s="2162"/>
      <c r="C13" s="755" t="s">
        <v>665</v>
      </c>
      <c r="D13" s="1681">
        <v>0</v>
      </c>
      <c r="E13" s="1682">
        <v>0</v>
      </c>
      <c r="F13" s="1683">
        <v>0</v>
      </c>
      <c r="G13" s="1682">
        <v>0</v>
      </c>
      <c r="H13" s="1684">
        <v>0</v>
      </c>
      <c r="I13" s="1681">
        <v>0</v>
      </c>
      <c r="J13" s="1685">
        <v>0</v>
      </c>
      <c r="K13" s="2"/>
    </row>
    <row r="14" spans="1:19" s="243" customFormat="1" ht="23.25" customHeight="1">
      <c r="A14" s="2"/>
      <c r="B14" s="2162"/>
      <c r="C14" s="750" t="s">
        <v>664</v>
      </c>
      <c r="D14" s="1686">
        <v>0</v>
      </c>
      <c r="E14" s="1687">
        <v>0</v>
      </c>
      <c r="F14" s="1688">
        <v>0</v>
      </c>
      <c r="G14" s="1687">
        <v>0</v>
      </c>
      <c r="H14" s="1689">
        <v>0</v>
      </c>
      <c r="I14" s="1686">
        <v>0</v>
      </c>
      <c r="J14" s="1690">
        <v>0</v>
      </c>
      <c r="K14" s="2"/>
    </row>
    <row r="15" spans="1:19" s="243" customFormat="1" ht="15" customHeight="1">
      <c r="A15" s="2"/>
      <c r="B15" s="2162"/>
      <c r="C15" s="766" t="s">
        <v>663</v>
      </c>
      <c r="D15" s="1691">
        <v>1207</v>
      </c>
      <c r="E15" s="1692">
        <v>6.9999999999999999E-4</v>
      </c>
      <c r="F15" s="1693">
        <v>33</v>
      </c>
      <c r="G15" s="1692">
        <v>0.45</v>
      </c>
      <c r="H15" s="1694">
        <v>0.24729999999999999</v>
      </c>
      <c r="I15" s="1691">
        <v>143</v>
      </c>
      <c r="J15" s="1695">
        <v>0.11799999999999999</v>
      </c>
      <c r="K15" s="2"/>
    </row>
    <row r="16" spans="1:19" s="243" customFormat="1" ht="9" customHeight="1">
      <c r="A16" s="2"/>
      <c r="B16" s="2162" t="s">
        <v>709</v>
      </c>
      <c r="C16" s="1677"/>
      <c r="D16" s="1696"/>
      <c r="E16" s="1679"/>
      <c r="F16" s="1697"/>
      <c r="G16" s="1679"/>
      <c r="H16" s="1679"/>
      <c r="I16" s="1677"/>
      <c r="J16" s="1698"/>
      <c r="K16" s="2"/>
    </row>
    <row r="17" spans="1:11" s="243" customFormat="1" ht="15" customHeight="1">
      <c r="A17" s="2"/>
      <c r="B17" s="2162"/>
      <c r="C17" s="755" t="s">
        <v>672</v>
      </c>
      <c r="D17" s="1681">
        <v>14183</v>
      </c>
      <c r="E17" s="1682">
        <v>8.0000000000000004E-4</v>
      </c>
      <c r="F17" s="1683">
        <v>300</v>
      </c>
      <c r="G17" s="1682">
        <v>0.44869999999999999</v>
      </c>
      <c r="H17" s="1684">
        <v>1.6192</v>
      </c>
      <c r="I17" s="1681">
        <v>2338</v>
      </c>
      <c r="J17" s="1685">
        <v>0.16500000000000001</v>
      </c>
      <c r="K17" s="2"/>
    </row>
    <row r="18" spans="1:11" s="243" customFormat="1" ht="15" customHeight="1">
      <c r="A18" s="2"/>
      <c r="B18" s="2162"/>
      <c r="C18" s="755" t="s">
        <v>671</v>
      </c>
      <c r="D18" s="1681">
        <v>861</v>
      </c>
      <c r="E18" s="1682">
        <v>1.8E-3</v>
      </c>
      <c r="F18" s="1683">
        <v>36</v>
      </c>
      <c r="G18" s="1682">
        <v>0.45</v>
      </c>
      <c r="H18" s="1684">
        <v>1.5419</v>
      </c>
      <c r="I18" s="1681">
        <v>246</v>
      </c>
      <c r="J18" s="1685">
        <v>0.28499999999999998</v>
      </c>
      <c r="K18" s="2"/>
    </row>
    <row r="19" spans="1:11" s="243" customFormat="1" ht="15" customHeight="1">
      <c r="A19" s="2"/>
      <c r="B19" s="2162"/>
      <c r="C19" s="755" t="s">
        <v>670</v>
      </c>
      <c r="D19" s="1681">
        <v>356</v>
      </c>
      <c r="E19" s="1682">
        <v>2.8E-3</v>
      </c>
      <c r="F19" s="1683">
        <v>33</v>
      </c>
      <c r="G19" s="1682">
        <v>0.45</v>
      </c>
      <c r="H19" s="1684">
        <v>0.39889999999999998</v>
      </c>
      <c r="I19" s="1681">
        <v>114</v>
      </c>
      <c r="J19" s="1685">
        <v>0.32100000000000001</v>
      </c>
      <c r="K19" s="2"/>
    </row>
    <row r="20" spans="1:11" s="243" customFormat="1" ht="12.75">
      <c r="A20" s="2"/>
      <c r="B20" s="2162"/>
      <c r="C20" s="755" t="s">
        <v>668</v>
      </c>
      <c r="D20" s="1681">
        <v>0</v>
      </c>
      <c r="E20" s="1682">
        <v>0</v>
      </c>
      <c r="F20" s="1683">
        <v>0</v>
      </c>
      <c r="G20" s="1682">
        <v>0</v>
      </c>
      <c r="H20" s="1684">
        <v>0</v>
      </c>
      <c r="I20" s="1681">
        <v>0</v>
      </c>
      <c r="J20" s="1685">
        <v>0</v>
      </c>
      <c r="K20" s="2"/>
    </row>
    <row r="21" spans="1:11" s="243" customFormat="1" ht="12.75">
      <c r="A21" s="2"/>
      <c r="B21" s="2162"/>
      <c r="C21" s="755" t="s">
        <v>667</v>
      </c>
      <c r="D21" s="1681">
        <v>842</v>
      </c>
      <c r="E21" s="1682">
        <v>8.9999999999999993E-3</v>
      </c>
      <c r="F21" s="1683">
        <v>30</v>
      </c>
      <c r="G21" s="1682">
        <v>0.45</v>
      </c>
      <c r="H21" s="1684">
        <v>0.29470000000000002</v>
      </c>
      <c r="I21" s="1681">
        <v>648</v>
      </c>
      <c r="J21" s="1685">
        <v>0.76900000000000002</v>
      </c>
      <c r="K21" s="2"/>
    </row>
    <row r="22" spans="1:11" s="1137" customFormat="1" ht="12.75">
      <c r="A22" s="650"/>
      <c r="B22" s="2162"/>
      <c r="C22" s="755" t="s">
        <v>666</v>
      </c>
      <c r="D22" s="1699">
        <v>0</v>
      </c>
      <c r="E22" s="1700">
        <v>2.5600000000000001E-2</v>
      </c>
      <c r="F22" s="1701">
        <v>1</v>
      </c>
      <c r="G22" s="1700">
        <v>0.45</v>
      </c>
      <c r="H22" s="1702">
        <v>1.1599999999999999</v>
      </c>
      <c r="I22" s="1699">
        <v>0</v>
      </c>
      <c r="J22" s="1703">
        <v>1.0409999999999999</v>
      </c>
      <c r="K22" s="650"/>
    </row>
    <row r="23" spans="1:11" s="243" customFormat="1" ht="12.75">
      <c r="A23" s="2"/>
      <c r="B23" s="2162"/>
      <c r="C23" s="755" t="s">
        <v>665</v>
      </c>
      <c r="D23" s="1681">
        <v>0</v>
      </c>
      <c r="E23" s="1682">
        <v>0</v>
      </c>
      <c r="F23" s="1683">
        <v>0</v>
      </c>
      <c r="G23" s="1682">
        <v>0</v>
      </c>
      <c r="H23" s="1684">
        <v>0</v>
      </c>
      <c r="I23" s="1681">
        <v>0</v>
      </c>
      <c r="J23" s="1685">
        <v>0</v>
      </c>
      <c r="K23" s="2"/>
    </row>
    <row r="24" spans="1:11" s="243" customFormat="1" ht="12.75">
      <c r="A24" s="2"/>
      <c r="B24" s="2162"/>
      <c r="C24" s="750" t="s">
        <v>664</v>
      </c>
      <c r="D24" s="1686">
        <v>0</v>
      </c>
      <c r="E24" s="1687">
        <v>0</v>
      </c>
      <c r="F24" s="1688">
        <v>0</v>
      </c>
      <c r="G24" s="1687">
        <v>0</v>
      </c>
      <c r="H24" s="1689">
        <v>0</v>
      </c>
      <c r="I24" s="1686">
        <v>0</v>
      </c>
      <c r="J24" s="1690">
        <v>0</v>
      </c>
      <c r="K24" s="2"/>
    </row>
    <row r="25" spans="1:11" s="243" customFormat="1" ht="15" customHeight="1">
      <c r="A25" s="2"/>
      <c r="B25" s="2162"/>
      <c r="C25" s="766" t="s">
        <v>663</v>
      </c>
      <c r="D25" s="1691">
        <v>16242</v>
      </c>
      <c r="E25" s="1692">
        <v>1.2999999999999999E-3</v>
      </c>
      <c r="F25" s="1693">
        <v>400</v>
      </c>
      <c r="G25" s="1692">
        <v>0.44890000000000002</v>
      </c>
      <c r="H25" s="1694">
        <v>1.5198</v>
      </c>
      <c r="I25" s="1691">
        <v>3346</v>
      </c>
      <c r="J25" s="1695">
        <v>0.20599999999999999</v>
      </c>
      <c r="K25" s="2"/>
    </row>
    <row r="26" spans="1:11" s="243" customFormat="1" ht="7.35" customHeight="1">
      <c r="A26" s="2"/>
      <c r="B26" s="2162" t="s">
        <v>1217</v>
      </c>
      <c r="C26" s="1677"/>
      <c r="D26" s="1696"/>
      <c r="E26" s="1679"/>
      <c r="F26" s="1697"/>
      <c r="G26" s="1679"/>
      <c r="H26" s="1679"/>
      <c r="I26" s="1677"/>
      <c r="J26" s="1698"/>
      <c r="K26" s="2"/>
    </row>
    <row r="27" spans="1:11" s="243" customFormat="1" ht="15" customHeight="1">
      <c r="A27" s="2"/>
      <c r="B27" s="2162"/>
      <c r="C27" s="755" t="s">
        <v>672</v>
      </c>
      <c r="D27" s="1681">
        <v>9366</v>
      </c>
      <c r="E27" s="1682">
        <v>8.9999999999999998E-4</v>
      </c>
      <c r="F27" s="1683">
        <v>411</v>
      </c>
      <c r="G27" s="1682">
        <v>0.4249</v>
      </c>
      <c r="H27" s="1684">
        <v>0.98509999999999998</v>
      </c>
      <c r="I27" s="1681">
        <v>1383</v>
      </c>
      <c r="J27" s="1685">
        <v>0.14799999999999999</v>
      </c>
      <c r="K27" s="2"/>
    </row>
    <row r="28" spans="1:11" s="243" customFormat="1" ht="15" customHeight="1">
      <c r="A28" s="2"/>
      <c r="B28" s="2168"/>
      <c r="C28" s="755" t="s">
        <v>671</v>
      </c>
      <c r="D28" s="1681">
        <v>2075</v>
      </c>
      <c r="E28" s="1682">
        <v>1.8E-3</v>
      </c>
      <c r="F28" s="1683">
        <v>184</v>
      </c>
      <c r="G28" s="1682">
        <v>0.40639999999999998</v>
      </c>
      <c r="H28" s="1684">
        <v>2.0139</v>
      </c>
      <c r="I28" s="1681">
        <v>548</v>
      </c>
      <c r="J28" s="1685">
        <v>0.26400000000000001</v>
      </c>
      <c r="K28" s="2"/>
    </row>
    <row r="29" spans="1:11" s="243" customFormat="1" ht="15" customHeight="1">
      <c r="A29" s="2"/>
      <c r="B29" s="2162"/>
      <c r="C29" s="755" t="s">
        <v>670</v>
      </c>
      <c r="D29" s="1681">
        <v>1502</v>
      </c>
      <c r="E29" s="1682">
        <v>3.0000000000000001E-3</v>
      </c>
      <c r="F29" s="1683">
        <v>155</v>
      </c>
      <c r="G29" s="1682">
        <v>0.39190000000000003</v>
      </c>
      <c r="H29" s="1684">
        <v>1.5457000000000001</v>
      </c>
      <c r="I29" s="1681">
        <v>523</v>
      </c>
      <c r="J29" s="1685">
        <v>0.34799999999999998</v>
      </c>
      <c r="K29" s="2"/>
    </row>
    <row r="30" spans="1:11" s="243" customFormat="1" ht="15" customHeight="1">
      <c r="A30" s="2"/>
      <c r="B30" s="2162"/>
      <c r="C30" s="755" t="s">
        <v>668</v>
      </c>
      <c r="D30" s="1681">
        <v>0</v>
      </c>
      <c r="E30" s="1682">
        <v>0</v>
      </c>
      <c r="F30" s="1683">
        <v>0</v>
      </c>
      <c r="G30" s="1682">
        <v>0</v>
      </c>
      <c r="H30" s="1684">
        <v>0</v>
      </c>
      <c r="I30" s="1681">
        <v>0</v>
      </c>
      <c r="J30" s="1685">
        <v>0</v>
      </c>
      <c r="K30" s="2"/>
    </row>
    <row r="31" spans="1:11" s="243" customFormat="1" ht="12.75">
      <c r="A31" s="2"/>
      <c r="B31" s="2162"/>
      <c r="C31" s="755" t="s">
        <v>667</v>
      </c>
      <c r="D31" s="1681">
        <v>278</v>
      </c>
      <c r="E31" s="1682">
        <v>1.01E-2</v>
      </c>
      <c r="F31" s="1683">
        <v>56</v>
      </c>
      <c r="G31" s="1682">
        <v>0.45950000000000002</v>
      </c>
      <c r="H31" s="1684">
        <v>1.1516</v>
      </c>
      <c r="I31" s="1681">
        <v>208</v>
      </c>
      <c r="J31" s="1685">
        <v>0.748</v>
      </c>
      <c r="K31" s="2"/>
    </row>
    <row r="32" spans="1:11" s="243" customFormat="1" ht="12.75">
      <c r="A32" s="2"/>
      <c r="B32" s="2162"/>
      <c r="C32" s="755" t="s">
        <v>666</v>
      </c>
      <c r="D32" s="1681">
        <v>13</v>
      </c>
      <c r="E32" s="1682">
        <v>5.8200000000000002E-2</v>
      </c>
      <c r="F32" s="1683">
        <v>8</v>
      </c>
      <c r="G32" s="1682">
        <v>0.28949999999999998</v>
      </c>
      <c r="H32" s="1684">
        <v>1.6089</v>
      </c>
      <c r="I32" s="1681">
        <v>11</v>
      </c>
      <c r="J32" s="1685">
        <v>0.90600000000000003</v>
      </c>
      <c r="K32" s="2"/>
    </row>
    <row r="33" spans="1:15" s="243" customFormat="1" ht="12.75">
      <c r="A33" s="2"/>
      <c r="B33" s="2162"/>
      <c r="C33" s="755" t="s">
        <v>665</v>
      </c>
      <c r="D33" s="1681">
        <v>0</v>
      </c>
      <c r="E33" s="1682">
        <v>0</v>
      </c>
      <c r="F33" s="1683">
        <v>0</v>
      </c>
      <c r="G33" s="1682">
        <v>0</v>
      </c>
      <c r="H33" s="1684">
        <v>0</v>
      </c>
      <c r="I33" s="1681">
        <v>0</v>
      </c>
      <c r="J33" s="1685">
        <v>0</v>
      </c>
      <c r="K33" s="2"/>
    </row>
    <row r="34" spans="1:15" s="243" customFormat="1" ht="12.75">
      <c r="A34" s="2"/>
      <c r="B34" s="2162"/>
      <c r="C34" s="750" t="s">
        <v>664</v>
      </c>
      <c r="D34" s="1686">
        <v>0</v>
      </c>
      <c r="E34" s="1687">
        <v>0</v>
      </c>
      <c r="F34" s="1688">
        <v>0</v>
      </c>
      <c r="G34" s="1687">
        <v>0</v>
      </c>
      <c r="H34" s="1689">
        <v>0</v>
      </c>
      <c r="I34" s="1686">
        <v>0</v>
      </c>
      <c r="J34" s="1690">
        <v>0</v>
      </c>
      <c r="K34" s="2"/>
    </row>
    <row r="35" spans="1:15" s="243" customFormat="1" ht="15" customHeight="1">
      <c r="A35" s="2"/>
      <c r="B35" s="2162"/>
      <c r="C35" s="766" t="s">
        <v>663</v>
      </c>
      <c r="D35" s="1691">
        <v>13234</v>
      </c>
      <c r="E35" s="1692">
        <v>1.5E-3</v>
      </c>
      <c r="F35" s="1693">
        <v>814</v>
      </c>
      <c r="G35" s="1692">
        <v>0.41880000000000001</v>
      </c>
      <c r="H35" s="1694">
        <v>1.2141</v>
      </c>
      <c r="I35" s="1691">
        <v>2673</v>
      </c>
      <c r="J35" s="1695">
        <v>0.20200000000000001</v>
      </c>
      <c r="K35" s="2"/>
    </row>
    <row r="36" spans="1:15" s="243" customFormat="1" ht="12.75">
      <c r="A36" s="2"/>
      <c r="B36" s="735" t="s">
        <v>58</v>
      </c>
      <c r="C36" s="1704"/>
      <c r="D36" s="1705">
        <v>30683</v>
      </c>
      <c r="E36" s="1706">
        <v>1.4E-3</v>
      </c>
      <c r="F36" s="1707">
        <v>1247</v>
      </c>
      <c r="G36" s="1706">
        <v>0.436</v>
      </c>
      <c r="H36" s="1708">
        <v>1.3379000000000001</v>
      </c>
      <c r="I36" s="1705">
        <v>6162</v>
      </c>
      <c r="J36" s="1709">
        <v>0.20100000000000001</v>
      </c>
      <c r="K36" s="2"/>
      <c r="L36" s="1705"/>
      <c r="M36" s="1710"/>
      <c r="N36" s="1711"/>
      <c r="O36" s="1711"/>
    </row>
    <row r="37" spans="1:15" s="243" customFormat="1" ht="5.45" customHeight="1">
      <c r="A37" s="2"/>
      <c r="B37" s="779"/>
      <c r="C37" s="779"/>
      <c r="D37" s="564"/>
      <c r="E37" s="877"/>
      <c r="F37" s="564"/>
      <c r="G37" s="877"/>
      <c r="H37" s="564"/>
      <c r="I37" s="564"/>
      <c r="J37" s="878"/>
      <c r="K37" s="2"/>
    </row>
    <row r="38" spans="1:15" s="243" customFormat="1" ht="15.75">
      <c r="A38" s="2"/>
      <c r="B38" s="1831" t="str">
        <f>LastQtr</f>
        <v>T2 2023 _x000D_
Bâle III révisé</v>
      </c>
      <c r="C38" s="1832"/>
      <c r="D38" s="1674"/>
      <c r="E38" s="1674"/>
      <c r="F38" s="1674"/>
      <c r="G38" s="1674"/>
      <c r="H38" s="1675"/>
      <c r="I38" s="1674"/>
      <c r="J38" s="1676"/>
      <c r="K38" s="2"/>
    </row>
    <row r="39" spans="1:15" s="243" customFormat="1" ht="9" customHeight="1">
      <c r="A39" s="2"/>
      <c r="B39" s="2162" t="s">
        <v>710</v>
      </c>
      <c r="C39" s="1677"/>
      <c r="D39" s="1677"/>
      <c r="E39" s="1677"/>
      <c r="F39" s="1678"/>
      <c r="G39" s="1677"/>
      <c r="H39" s="1679"/>
      <c r="I39" s="1677"/>
      <c r="J39" s="1680"/>
      <c r="K39" s="2"/>
    </row>
    <row r="40" spans="1:15" s="243" customFormat="1" ht="15" customHeight="1">
      <c r="A40" s="2"/>
      <c r="B40" s="2162"/>
      <c r="C40" s="755" t="s">
        <v>672</v>
      </c>
      <c r="D40" s="1681">
        <v>0</v>
      </c>
      <c r="E40" s="1682">
        <v>0</v>
      </c>
      <c r="F40" s="1683">
        <v>0</v>
      </c>
      <c r="G40" s="1682">
        <v>0</v>
      </c>
      <c r="H40" s="1684">
        <v>0</v>
      </c>
      <c r="I40" s="1681">
        <v>0</v>
      </c>
      <c r="J40" s="1685">
        <v>0</v>
      </c>
      <c r="K40" s="2"/>
    </row>
    <row r="41" spans="1:15" s="243" customFormat="1" ht="15" customHeight="1">
      <c r="A41" s="2"/>
      <c r="B41" s="2162"/>
      <c r="C41" s="755" t="s">
        <v>671</v>
      </c>
      <c r="D41" s="1681">
        <v>0</v>
      </c>
      <c r="E41" s="1682">
        <v>0</v>
      </c>
      <c r="F41" s="1683">
        <v>0</v>
      </c>
      <c r="G41" s="1682">
        <v>0</v>
      </c>
      <c r="H41" s="1684">
        <v>0</v>
      </c>
      <c r="I41" s="1681">
        <v>0</v>
      </c>
      <c r="J41" s="1685">
        <v>0</v>
      </c>
      <c r="K41" s="2"/>
    </row>
    <row r="42" spans="1:15" s="243" customFormat="1" ht="15" customHeight="1">
      <c r="A42" s="2"/>
      <c r="B42" s="2162"/>
      <c r="C42" s="755" t="s">
        <v>670</v>
      </c>
      <c r="D42" s="1681">
        <v>0</v>
      </c>
      <c r="E42" s="1682">
        <v>0</v>
      </c>
      <c r="F42" s="1683">
        <v>0</v>
      </c>
      <c r="G42" s="1682">
        <v>0</v>
      </c>
      <c r="H42" s="1684">
        <v>0</v>
      </c>
      <c r="I42" s="1681">
        <v>0</v>
      </c>
      <c r="J42" s="1685">
        <v>0</v>
      </c>
      <c r="K42" s="2"/>
    </row>
    <row r="43" spans="1:15" s="243" customFormat="1" ht="15" customHeight="1">
      <c r="A43" s="2"/>
      <c r="B43" s="2162"/>
      <c r="C43" s="755" t="s">
        <v>668</v>
      </c>
      <c r="D43" s="1681">
        <v>0</v>
      </c>
      <c r="E43" s="1682">
        <v>0</v>
      </c>
      <c r="F43" s="1683">
        <v>0</v>
      </c>
      <c r="G43" s="1682">
        <v>0</v>
      </c>
      <c r="H43" s="1684">
        <v>0</v>
      </c>
      <c r="I43" s="1681">
        <v>0</v>
      </c>
      <c r="J43" s="1685">
        <v>0</v>
      </c>
      <c r="K43" s="2"/>
    </row>
    <row r="44" spans="1:15" s="243" customFormat="1" ht="15" customHeight="1">
      <c r="A44" s="2"/>
      <c r="B44" s="2162"/>
      <c r="C44" s="755" t="s">
        <v>667</v>
      </c>
      <c r="D44" s="1681">
        <v>0</v>
      </c>
      <c r="E44" s="1682">
        <v>0</v>
      </c>
      <c r="F44" s="1683">
        <v>0</v>
      </c>
      <c r="G44" s="1682">
        <v>0</v>
      </c>
      <c r="H44" s="1684">
        <v>0</v>
      </c>
      <c r="I44" s="1681">
        <v>0</v>
      </c>
      <c r="J44" s="1685">
        <v>0</v>
      </c>
      <c r="K44" s="2"/>
    </row>
    <row r="45" spans="1:15" s="243" customFormat="1" ht="12.75">
      <c r="A45" s="2"/>
      <c r="B45" s="2162"/>
      <c r="C45" s="755" t="s">
        <v>666</v>
      </c>
      <c r="D45" s="1681">
        <v>0</v>
      </c>
      <c r="E45" s="1682">
        <v>0</v>
      </c>
      <c r="F45" s="1683">
        <v>0</v>
      </c>
      <c r="G45" s="1682">
        <v>0</v>
      </c>
      <c r="H45" s="1684">
        <v>0</v>
      </c>
      <c r="I45" s="1681">
        <v>0</v>
      </c>
      <c r="J45" s="1685">
        <v>0</v>
      </c>
      <c r="K45" s="2"/>
    </row>
    <row r="46" spans="1:15" s="243" customFormat="1" ht="12.75">
      <c r="A46" s="2"/>
      <c r="B46" s="2162"/>
      <c r="C46" s="755" t="s">
        <v>665</v>
      </c>
      <c r="D46" s="1681">
        <v>0</v>
      </c>
      <c r="E46" s="1682">
        <v>0</v>
      </c>
      <c r="F46" s="1683">
        <v>0</v>
      </c>
      <c r="G46" s="1682">
        <v>0</v>
      </c>
      <c r="H46" s="1684">
        <v>0</v>
      </c>
      <c r="I46" s="1681">
        <v>0</v>
      </c>
      <c r="J46" s="1685">
        <v>0</v>
      </c>
      <c r="K46" s="2"/>
    </row>
    <row r="47" spans="1:15" s="243" customFormat="1" ht="12.75">
      <c r="A47" s="2"/>
      <c r="B47" s="2162"/>
      <c r="C47" s="750" t="s">
        <v>664</v>
      </c>
      <c r="D47" s="1686">
        <v>0</v>
      </c>
      <c r="E47" s="1687">
        <v>0</v>
      </c>
      <c r="F47" s="1688">
        <v>0</v>
      </c>
      <c r="G47" s="1687">
        <v>0</v>
      </c>
      <c r="H47" s="1689">
        <v>0</v>
      </c>
      <c r="I47" s="1686">
        <v>0</v>
      </c>
      <c r="J47" s="1690">
        <v>0</v>
      </c>
      <c r="K47" s="2"/>
    </row>
    <row r="48" spans="1:15" s="243" customFormat="1" ht="15" customHeight="1">
      <c r="A48" s="2"/>
      <c r="B48" s="2162"/>
      <c r="C48" s="766" t="s">
        <v>663</v>
      </c>
      <c r="D48" s="1691">
        <v>0</v>
      </c>
      <c r="E48" s="1692">
        <v>0</v>
      </c>
      <c r="F48" s="1693">
        <v>0</v>
      </c>
      <c r="G48" s="1692">
        <v>0</v>
      </c>
      <c r="H48" s="1694">
        <v>0</v>
      </c>
      <c r="I48" s="1691">
        <v>0</v>
      </c>
      <c r="J48" s="1695">
        <v>0</v>
      </c>
      <c r="K48" s="2"/>
    </row>
    <row r="49" spans="1:11" s="243" customFormat="1" ht="9" customHeight="1">
      <c r="A49" s="2"/>
      <c r="B49" s="2162" t="s">
        <v>709</v>
      </c>
      <c r="C49" s="1677"/>
      <c r="D49" s="1696"/>
      <c r="E49" s="1679"/>
      <c r="F49" s="1697"/>
      <c r="G49" s="1679"/>
      <c r="H49" s="1679"/>
      <c r="I49" s="1677"/>
      <c r="J49" s="1698"/>
      <c r="K49" s="2"/>
    </row>
    <row r="50" spans="1:11" s="243" customFormat="1" ht="15" customHeight="1">
      <c r="A50" s="2"/>
      <c r="B50" s="2162"/>
      <c r="C50" s="755" t="s">
        <v>672</v>
      </c>
      <c r="D50" s="1681">
        <v>12650</v>
      </c>
      <c r="E50" s="1682">
        <v>8.0000000000000004E-4</v>
      </c>
      <c r="F50" s="1683">
        <v>281</v>
      </c>
      <c r="G50" s="1682">
        <v>0.44900000000000001</v>
      </c>
      <c r="H50" s="1684">
        <v>1.3869</v>
      </c>
      <c r="I50" s="1681">
        <v>2069</v>
      </c>
      <c r="J50" s="1685">
        <v>0.16400000000000001</v>
      </c>
      <c r="K50" s="2"/>
    </row>
    <row r="51" spans="1:11" s="243" customFormat="1" ht="15" customHeight="1">
      <c r="A51" s="2"/>
      <c r="B51" s="2162"/>
      <c r="C51" s="755" t="s">
        <v>671</v>
      </c>
      <c r="D51" s="1681">
        <v>489</v>
      </c>
      <c r="E51" s="1682">
        <v>1.8E-3</v>
      </c>
      <c r="F51" s="1683">
        <v>32</v>
      </c>
      <c r="G51" s="1682">
        <v>0.45</v>
      </c>
      <c r="H51" s="1684">
        <v>2.9615</v>
      </c>
      <c r="I51" s="1681">
        <v>155</v>
      </c>
      <c r="J51" s="1685">
        <v>0.318</v>
      </c>
      <c r="K51" s="2"/>
    </row>
    <row r="52" spans="1:11" s="243" customFormat="1" ht="15" customHeight="1">
      <c r="A52" s="2"/>
      <c r="B52" s="2162"/>
      <c r="C52" s="755" t="s">
        <v>670</v>
      </c>
      <c r="D52" s="1681">
        <v>368</v>
      </c>
      <c r="E52" s="1682">
        <v>2.7000000000000001E-3</v>
      </c>
      <c r="F52" s="1683">
        <v>34</v>
      </c>
      <c r="G52" s="1682">
        <v>0.45</v>
      </c>
      <c r="H52" s="1684">
        <v>0.60950000000000004</v>
      </c>
      <c r="I52" s="1681">
        <v>118</v>
      </c>
      <c r="J52" s="1685">
        <v>0.32200000000000001</v>
      </c>
      <c r="K52" s="2"/>
    </row>
    <row r="53" spans="1:11" s="243" customFormat="1" ht="12.75">
      <c r="A53" s="2"/>
      <c r="B53" s="2162"/>
      <c r="C53" s="755" t="s">
        <v>668</v>
      </c>
      <c r="D53" s="1681">
        <v>0</v>
      </c>
      <c r="E53" s="1682">
        <v>0</v>
      </c>
      <c r="F53" s="1683">
        <v>0</v>
      </c>
      <c r="G53" s="1682">
        <v>0</v>
      </c>
      <c r="H53" s="1684">
        <v>0</v>
      </c>
      <c r="I53" s="1681">
        <v>0</v>
      </c>
      <c r="J53" s="1685">
        <v>0</v>
      </c>
      <c r="K53" s="2"/>
    </row>
    <row r="54" spans="1:11" s="243" customFormat="1" ht="12.75">
      <c r="A54" s="2"/>
      <c r="B54" s="2162"/>
      <c r="C54" s="755" t="s">
        <v>667</v>
      </c>
      <c r="D54" s="1681">
        <v>55</v>
      </c>
      <c r="E54" s="1682">
        <v>8.9999999999999993E-3</v>
      </c>
      <c r="F54" s="1683">
        <v>12</v>
      </c>
      <c r="G54" s="1682">
        <v>0.45</v>
      </c>
      <c r="H54" s="1684">
        <v>0.53979999999999995</v>
      </c>
      <c r="I54" s="1681">
        <v>37</v>
      </c>
      <c r="J54" s="1685">
        <v>0.68200000000000005</v>
      </c>
      <c r="K54" s="2"/>
    </row>
    <row r="55" spans="1:11" s="1137" customFormat="1" ht="12.75">
      <c r="A55" s="650"/>
      <c r="B55" s="2162"/>
      <c r="C55" s="755" t="s">
        <v>666</v>
      </c>
      <c r="D55" s="1699">
        <v>1E-3</v>
      </c>
      <c r="E55" s="1700">
        <v>2.5600000000000001E-2</v>
      </c>
      <c r="F55" s="1701">
        <v>1</v>
      </c>
      <c r="G55" s="1700">
        <v>0.45</v>
      </c>
      <c r="H55" s="1702">
        <v>1.26</v>
      </c>
      <c r="I55" s="1699">
        <v>1E-3</v>
      </c>
      <c r="J55" s="1703">
        <v>1.0409999999999999</v>
      </c>
      <c r="K55" s="650"/>
    </row>
    <row r="56" spans="1:11" s="243" customFormat="1" ht="12.75">
      <c r="A56" s="2"/>
      <c r="B56" s="2162"/>
      <c r="C56" s="755" t="s">
        <v>665</v>
      </c>
      <c r="D56" s="1681">
        <v>0</v>
      </c>
      <c r="E56" s="1682">
        <v>0</v>
      </c>
      <c r="F56" s="1683">
        <v>0</v>
      </c>
      <c r="G56" s="1682">
        <v>0</v>
      </c>
      <c r="H56" s="1684">
        <v>0</v>
      </c>
      <c r="I56" s="1681">
        <v>0</v>
      </c>
      <c r="J56" s="1685">
        <v>0</v>
      </c>
      <c r="K56" s="2"/>
    </row>
    <row r="57" spans="1:11" s="243" customFormat="1" ht="12.75">
      <c r="A57" s="2"/>
      <c r="B57" s="2162"/>
      <c r="C57" s="750" t="s">
        <v>664</v>
      </c>
      <c r="D57" s="1686">
        <v>0</v>
      </c>
      <c r="E57" s="1687">
        <v>0</v>
      </c>
      <c r="F57" s="1688">
        <v>0</v>
      </c>
      <c r="G57" s="1687">
        <v>0</v>
      </c>
      <c r="H57" s="1689">
        <v>0</v>
      </c>
      <c r="I57" s="1686">
        <v>0</v>
      </c>
      <c r="J57" s="1690">
        <v>0</v>
      </c>
      <c r="K57" s="2"/>
    </row>
    <row r="58" spans="1:11" s="243" customFormat="1" ht="15" customHeight="1">
      <c r="A58" s="2"/>
      <c r="B58" s="2162"/>
      <c r="C58" s="766" t="s">
        <v>663</v>
      </c>
      <c r="D58" s="1691">
        <v>13562</v>
      </c>
      <c r="E58" s="1692">
        <v>8.9999999999999998E-4</v>
      </c>
      <c r="F58" s="1693">
        <v>360</v>
      </c>
      <c r="G58" s="1692">
        <v>0.4491</v>
      </c>
      <c r="H58" s="1694">
        <v>1.4191</v>
      </c>
      <c r="I58" s="1691">
        <v>2379</v>
      </c>
      <c r="J58" s="1695">
        <v>0.17599999999999999</v>
      </c>
      <c r="K58" s="2"/>
    </row>
    <row r="59" spans="1:11" s="243" customFormat="1" ht="7.35" customHeight="1">
      <c r="A59" s="2"/>
      <c r="B59" s="2162" t="s">
        <v>1217</v>
      </c>
      <c r="C59" s="1677"/>
      <c r="D59" s="1696"/>
      <c r="E59" s="1679"/>
      <c r="F59" s="1697"/>
      <c r="G59" s="1679"/>
      <c r="H59" s="1679"/>
      <c r="I59" s="1677"/>
      <c r="J59" s="1698"/>
      <c r="K59" s="2"/>
    </row>
    <row r="60" spans="1:11" s="243" customFormat="1" ht="15" customHeight="1">
      <c r="A60" s="2"/>
      <c r="B60" s="2162"/>
      <c r="C60" s="755" t="s">
        <v>672</v>
      </c>
      <c r="D60" s="1681">
        <v>9564</v>
      </c>
      <c r="E60" s="1682">
        <v>8.9999999999999998E-4</v>
      </c>
      <c r="F60" s="1683">
        <v>414</v>
      </c>
      <c r="G60" s="1682">
        <v>0.4274</v>
      </c>
      <c r="H60" s="1684">
        <v>1.0358000000000001</v>
      </c>
      <c r="I60" s="1681">
        <v>1374</v>
      </c>
      <c r="J60" s="1685">
        <v>0.14399999999999999</v>
      </c>
      <c r="K60" s="2"/>
    </row>
    <row r="61" spans="1:11" s="243" customFormat="1" ht="15" customHeight="1">
      <c r="A61" s="2"/>
      <c r="B61" s="2168"/>
      <c r="C61" s="755" t="s">
        <v>671</v>
      </c>
      <c r="D61" s="1681">
        <v>2034</v>
      </c>
      <c r="E61" s="1682">
        <v>1.8E-3</v>
      </c>
      <c r="F61" s="1683">
        <v>183</v>
      </c>
      <c r="G61" s="1682">
        <v>0.40489999999999998</v>
      </c>
      <c r="H61" s="1684">
        <v>1.6903999999999999</v>
      </c>
      <c r="I61" s="1681">
        <v>523</v>
      </c>
      <c r="J61" s="1685">
        <v>0.25700000000000001</v>
      </c>
      <c r="K61" s="2"/>
    </row>
    <row r="62" spans="1:11" s="243" customFormat="1" ht="15" customHeight="1">
      <c r="A62" s="2"/>
      <c r="B62" s="2162"/>
      <c r="C62" s="755" t="s">
        <v>670</v>
      </c>
      <c r="D62" s="1681">
        <v>1081</v>
      </c>
      <c r="E62" s="1682">
        <v>2.8999999999999998E-3</v>
      </c>
      <c r="F62" s="1683">
        <v>150</v>
      </c>
      <c r="G62" s="1682">
        <v>0.3891</v>
      </c>
      <c r="H62" s="1684">
        <v>1.5124</v>
      </c>
      <c r="I62" s="1681">
        <v>373</v>
      </c>
      <c r="J62" s="1685">
        <v>0.34399999999999997</v>
      </c>
      <c r="K62" s="2"/>
    </row>
    <row r="63" spans="1:11" s="243" customFormat="1" ht="15" customHeight="1">
      <c r="A63" s="2"/>
      <c r="B63" s="2162"/>
      <c r="C63" s="755" t="s">
        <v>668</v>
      </c>
      <c r="D63" s="1681">
        <v>0</v>
      </c>
      <c r="E63" s="1682">
        <v>0</v>
      </c>
      <c r="F63" s="1683">
        <v>0</v>
      </c>
      <c r="G63" s="1682">
        <v>0</v>
      </c>
      <c r="H63" s="1684">
        <v>0</v>
      </c>
      <c r="I63" s="1681">
        <v>0</v>
      </c>
      <c r="J63" s="1685">
        <v>0</v>
      </c>
      <c r="K63" s="2"/>
    </row>
    <row r="64" spans="1:11" s="243" customFormat="1" ht="12.75">
      <c r="A64" s="2"/>
      <c r="B64" s="2162"/>
      <c r="C64" s="755" t="s">
        <v>667</v>
      </c>
      <c r="D64" s="1681">
        <v>485</v>
      </c>
      <c r="E64" s="1682">
        <v>9.9000000000000008E-3</v>
      </c>
      <c r="F64" s="1683">
        <v>50</v>
      </c>
      <c r="G64" s="1682">
        <v>0.38850000000000001</v>
      </c>
      <c r="H64" s="1684">
        <v>1.2641</v>
      </c>
      <c r="I64" s="1681">
        <v>305</v>
      </c>
      <c r="J64" s="1685">
        <v>0.63</v>
      </c>
      <c r="K64" s="2"/>
    </row>
    <row r="65" spans="1:15" s="243" customFormat="1" ht="12.75">
      <c r="A65" s="2"/>
      <c r="B65" s="2162"/>
      <c r="C65" s="755" t="s">
        <v>666</v>
      </c>
      <c r="D65" s="1681">
        <v>14</v>
      </c>
      <c r="E65" s="1682">
        <v>4.0599999999999997E-2</v>
      </c>
      <c r="F65" s="1683">
        <v>8</v>
      </c>
      <c r="G65" s="1682">
        <v>0.32219999999999999</v>
      </c>
      <c r="H65" s="1684">
        <v>1.7565</v>
      </c>
      <c r="I65" s="1681">
        <v>12</v>
      </c>
      <c r="J65" s="1685">
        <v>0.84599999999999997</v>
      </c>
      <c r="K65" s="2"/>
    </row>
    <row r="66" spans="1:15" s="243" customFormat="1" ht="12.75">
      <c r="A66" s="2"/>
      <c r="B66" s="2162"/>
      <c r="C66" s="755" t="s">
        <v>665</v>
      </c>
      <c r="D66" s="1681">
        <v>0</v>
      </c>
      <c r="E66" s="1682">
        <v>0</v>
      </c>
      <c r="F66" s="1683">
        <v>0</v>
      </c>
      <c r="G66" s="1682">
        <v>0</v>
      </c>
      <c r="H66" s="1684">
        <v>0</v>
      </c>
      <c r="I66" s="1681">
        <v>0</v>
      </c>
      <c r="J66" s="1685">
        <v>0</v>
      </c>
      <c r="K66" s="2"/>
    </row>
    <row r="67" spans="1:15" s="243" customFormat="1" ht="12.75">
      <c r="A67" s="2"/>
      <c r="B67" s="2162"/>
      <c r="C67" s="750" t="s">
        <v>664</v>
      </c>
      <c r="D67" s="1686">
        <v>1E-3</v>
      </c>
      <c r="E67" s="1687">
        <v>0</v>
      </c>
      <c r="F67" s="1688">
        <v>0</v>
      </c>
      <c r="G67" s="1687">
        <v>0</v>
      </c>
      <c r="H67" s="1689">
        <v>0</v>
      </c>
      <c r="I67" s="1686">
        <v>0.01</v>
      </c>
      <c r="J67" s="1690">
        <v>0</v>
      </c>
      <c r="K67" s="2"/>
    </row>
    <row r="68" spans="1:15" s="243" customFormat="1" ht="15" customHeight="1">
      <c r="A68" s="2"/>
      <c r="B68" s="2162"/>
      <c r="C68" s="766" t="s">
        <v>663</v>
      </c>
      <c r="D68" s="1691">
        <v>13178</v>
      </c>
      <c r="E68" s="1692">
        <v>1.6000000000000001E-3</v>
      </c>
      <c r="F68" s="1693">
        <v>805</v>
      </c>
      <c r="G68" s="1692">
        <v>0.41920000000000002</v>
      </c>
      <c r="H68" s="1694">
        <v>1.1851</v>
      </c>
      <c r="I68" s="1691">
        <v>2587</v>
      </c>
      <c r="J68" s="1695">
        <v>0.19600000000000001</v>
      </c>
      <c r="K68" s="2"/>
    </row>
    <row r="69" spans="1:15" s="243" customFormat="1" ht="12.75">
      <c r="A69" s="2"/>
      <c r="B69" s="735" t="s">
        <v>58</v>
      </c>
      <c r="C69" s="1704"/>
      <c r="D69" s="1705">
        <v>26740</v>
      </c>
      <c r="E69" s="1706">
        <v>1.1999999999999999E-3</v>
      </c>
      <c r="F69" s="1707">
        <v>1165</v>
      </c>
      <c r="G69" s="1706">
        <v>0.43440000000000001</v>
      </c>
      <c r="H69" s="1708">
        <v>1.3038000000000001</v>
      </c>
      <c r="I69" s="1705">
        <v>4966</v>
      </c>
      <c r="J69" s="1709">
        <v>0.186</v>
      </c>
      <c r="K69" s="2"/>
      <c r="L69" s="1705"/>
      <c r="M69" s="1710"/>
      <c r="N69" s="1711"/>
      <c r="O69" s="1711"/>
    </row>
    <row r="70" spans="1:15" s="243" customFormat="1" ht="5.45" customHeight="1">
      <c r="A70" s="2"/>
      <c r="B70" s="779"/>
      <c r="C70" s="779"/>
      <c r="D70" s="564"/>
      <c r="E70" s="877"/>
      <c r="F70" s="564"/>
      <c r="G70" s="877"/>
      <c r="H70" s="564"/>
      <c r="I70" s="564"/>
      <c r="J70" s="878"/>
      <c r="K70" s="2"/>
    </row>
    <row r="71" spans="1:15" s="243" customFormat="1" ht="2.85" customHeight="1">
      <c r="A71" s="2"/>
      <c r="B71" s="779"/>
      <c r="C71" s="779"/>
      <c r="D71" s="564"/>
      <c r="E71" s="877"/>
      <c r="F71" s="564"/>
      <c r="G71" s="877"/>
      <c r="H71" s="564"/>
      <c r="I71" s="564"/>
      <c r="J71" s="878"/>
      <c r="K71" s="2"/>
    </row>
    <row r="72" spans="1:15" s="243" customFormat="1" ht="14.1" customHeight="1">
      <c r="A72" s="2"/>
      <c r="B72" s="799" t="s">
        <v>1156</v>
      </c>
      <c r="C72" s="601"/>
      <c r="D72" s="564"/>
      <c r="E72" s="877"/>
      <c r="F72" s="564"/>
      <c r="G72" s="877"/>
      <c r="H72" s="564"/>
      <c r="I72" s="564"/>
      <c r="J72" s="877"/>
      <c r="K72" s="2"/>
    </row>
    <row r="73" spans="1:15" s="243" customFormat="1" ht="14.1" customHeight="1">
      <c r="A73" s="2"/>
      <c r="B73" s="799" t="s">
        <v>1110</v>
      </c>
      <c r="C73" s="601"/>
      <c r="D73" s="564"/>
      <c r="E73" s="877"/>
      <c r="F73" s="564"/>
      <c r="G73" s="877"/>
      <c r="H73" s="564"/>
      <c r="I73" s="564"/>
      <c r="J73" s="877"/>
      <c r="K73" s="2"/>
    </row>
    <row r="74" spans="1:15" s="243" customFormat="1" ht="14.1" customHeight="1">
      <c r="A74" s="2"/>
      <c r="B74" s="799" t="s">
        <v>1117</v>
      </c>
      <c r="C74" s="601"/>
      <c r="D74" s="564"/>
      <c r="E74" s="877"/>
      <c r="F74" s="564"/>
      <c r="G74" s="877"/>
      <c r="H74" s="564"/>
      <c r="I74" s="564"/>
      <c r="J74" s="877"/>
      <c r="K74" s="2"/>
    </row>
    <row r="75" spans="1:15" s="243" customFormat="1" ht="14.1" customHeight="1">
      <c r="A75" s="2"/>
      <c r="B75" s="799" t="s">
        <v>788</v>
      </c>
      <c r="C75" s="601"/>
      <c r="D75" s="564"/>
      <c r="E75" s="877"/>
      <c r="F75" s="564"/>
      <c r="G75" s="877"/>
      <c r="H75" s="564"/>
      <c r="I75" s="564"/>
      <c r="J75" s="877"/>
      <c r="K75" s="2"/>
    </row>
    <row r="76" spans="1:15" s="243" customFormat="1" ht="23.45" customHeight="1">
      <c r="A76" s="2"/>
      <c r="B76" s="2107" t="s">
        <v>1360</v>
      </c>
      <c r="C76" s="2107"/>
      <c r="D76" s="2107"/>
      <c r="E76" s="2107"/>
      <c r="F76" s="2107"/>
      <c r="G76" s="2107"/>
      <c r="H76" s="2107"/>
      <c r="I76" s="2107"/>
      <c r="J76" s="2107"/>
      <c r="K76" s="2"/>
    </row>
    <row r="77" spans="1:15" s="243" customFormat="1" ht="14.1" customHeight="1">
      <c r="A77" s="2"/>
      <c r="B77" s="799" t="s">
        <v>1282</v>
      </c>
      <c r="C77" s="601"/>
      <c r="D77" s="564"/>
      <c r="E77" s="877"/>
      <c r="F77" s="564"/>
      <c r="G77" s="877"/>
      <c r="H77" s="564"/>
      <c r="I77" s="564"/>
      <c r="J77" s="877"/>
      <c r="K77" s="2"/>
    </row>
  </sheetData>
  <mergeCells count="9">
    <mergeCell ref="B76:J76"/>
    <mergeCell ref="B3:B4"/>
    <mergeCell ref="C3:C4"/>
    <mergeCell ref="B6:B15"/>
    <mergeCell ref="B16:B25"/>
    <mergeCell ref="B26:B35"/>
    <mergeCell ref="B39:B48"/>
    <mergeCell ref="B49:B58"/>
    <mergeCell ref="B59:B68"/>
  </mergeCells>
  <conditionalFormatting sqref="A1:XFD1 C6:J6 K3:XFD36 D71:XFD75 A2 C2:XFD2 D77:XFD77 K76:XFD76">
    <cfRule type="containsText" dxfId="168" priority="117" operator="containsText" text="TRUE">
      <formula>NOT(ISERROR(SEARCH("TRUE",A1)))</formula>
    </cfRule>
    <cfRule type="containsText" dxfId="167" priority="118" operator="containsText" text="FALSE">
      <formula>NOT(ISERROR(SEARCH("FALSE",A1)))</formula>
    </cfRule>
  </conditionalFormatting>
  <conditionalFormatting sqref="D5:J5">
    <cfRule type="containsText" dxfId="166" priority="115" operator="containsText" text="TRUE">
      <formula>NOT(ISERROR(SEARCH("TRUE",D5)))</formula>
    </cfRule>
    <cfRule type="containsText" dxfId="165" priority="116" operator="containsText" text="FALSE">
      <formula>NOT(ISERROR(SEARCH("FALSE",D5)))</formula>
    </cfRule>
  </conditionalFormatting>
  <conditionalFormatting sqref="J26 D35 C16:D16 B71 H7:J25 H35:J35 F7:F25 F35 D7:D15 C26:D26 D17:D25">
    <cfRule type="containsText" dxfId="164" priority="113" operator="containsText" text="TRUE">
      <formula>NOT(ISERROR(SEARCH("TRUE",B7)))</formula>
    </cfRule>
    <cfRule type="containsText" dxfId="163" priority="114" operator="containsText" text="FALSE">
      <formula>NOT(ISERROR(SEARCH("FALSE",B7)))</formula>
    </cfRule>
  </conditionalFormatting>
  <conditionalFormatting sqref="F26">
    <cfRule type="containsText" dxfId="162" priority="111" operator="containsText" text="TRUE">
      <formula>NOT(ISERROR(SEARCH("TRUE",F26)))</formula>
    </cfRule>
    <cfRule type="containsText" dxfId="161" priority="112" operator="containsText" text="FALSE">
      <formula>NOT(ISERROR(SEARCH("FALSE",F26)))</formula>
    </cfRule>
  </conditionalFormatting>
  <conditionalFormatting sqref="H26">
    <cfRule type="containsText" dxfId="160" priority="109" operator="containsText" text="TRUE">
      <formula>NOT(ISERROR(SEARCH("TRUE",H26)))</formula>
    </cfRule>
    <cfRule type="containsText" dxfId="159" priority="110" operator="containsText" text="FALSE">
      <formula>NOT(ISERROR(SEARCH("FALSE",H26)))</formula>
    </cfRule>
  </conditionalFormatting>
  <conditionalFormatting sqref="I26">
    <cfRule type="containsText" dxfId="158" priority="107" operator="containsText" text="TRUE">
      <formula>NOT(ISERROR(SEARCH("TRUE",I26)))</formula>
    </cfRule>
    <cfRule type="containsText" dxfId="157" priority="108" operator="containsText" text="FALSE">
      <formula>NOT(ISERROR(SEARCH("FALSE",I26)))</formula>
    </cfRule>
  </conditionalFormatting>
  <conditionalFormatting sqref="D27:D34 H27:J34 F27:F34">
    <cfRule type="containsText" dxfId="156" priority="105" operator="containsText" text="TRUE">
      <formula>NOT(ISERROR(SEARCH("TRUE",D27)))</formula>
    </cfRule>
    <cfRule type="containsText" dxfId="155" priority="106" operator="containsText" text="FALSE">
      <formula>NOT(ISERROR(SEARCH("FALSE",D27)))</formula>
    </cfRule>
  </conditionalFormatting>
  <conditionalFormatting sqref="D36 H36:J36 F36">
    <cfRule type="containsText" dxfId="154" priority="103" operator="containsText" text="TRUE">
      <formula>NOT(ISERROR(SEARCH("TRUE",D36)))</formula>
    </cfRule>
    <cfRule type="containsText" dxfId="153" priority="104" operator="containsText" text="FALSE">
      <formula>NOT(ISERROR(SEARCH("FALSE",D36)))</formula>
    </cfRule>
  </conditionalFormatting>
  <conditionalFormatting sqref="G36">
    <cfRule type="containsText" dxfId="152" priority="87" operator="containsText" text="TRUE">
      <formula>NOT(ISERROR(SEARCH("TRUE",G36)))</formula>
    </cfRule>
    <cfRule type="containsText" dxfId="151" priority="88" operator="containsText" text="FALSE">
      <formula>NOT(ISERROR(SEARCH("FALSE",G36)))</formula>
    </cfRule>
  </conditionalFormatting>
  <conditionalFormatting sqref="K37:XFD37">
    <cfRule type="containsText" dxfId="150" priority="99" operator="containsText" text="TRUE">
      <formula>NOT(ISERROR(SEARCH("TRUE",K37)))</formula>
    </cfRule>
    <cfRule type="containsText" dxfId="149" priority="100" operator="containsText" text="FALSE">
      <formula>NOT(ISERROR(SEARCH("FALSE",K37)))</formula>
    </cfRule>
  </conditionalFormatting>
  <conditionalFormatting sqref="B37">
    <cfRule type="containsText" dxfId="148" priority="97" operator="containsText" text="TRUE">
      <formula>NOT(ISERROR(SEARCH("TRUE",B37)))</formula>
    </cfRule>
    <cfRule type="containsText" dxfId="147" priority="98" operator="containsText" text="FALSE">
      <formula>NOT(ISERROR(SEARCH("FALSE",B37)))</formula>
    </cfRule>
  </conditionalFormatting>
  <conditionalFormatting sqref="D37:J37">
    <cfRule type="containsText" dxfId="146" priority="95" operator="containsText" text="TRUE">
      <formula>NOT(ISERROR(SEARCH("TRUE",D37)))</formula>
    </cfRule>
    <cfRule type="containsText" dxfId="145" priority="96" operator="containsText" text="FALSE">
      <formula>NOT(ISERROR(SEARCH("FALSE",D37)))</formula>
    </cfRule>
  </conditionalFormatting>
  <conditionalFormatting sqref="G7:G25 G35">
    <cfRule type="containsText" dxfId="144" priority="93" operator="containsText" text="TRUE">
      <formula>NOT(ISERROR(SEARCH("TRUE",G7)))</formula>
    </cfRule>
    <cfRule type="containsText" dxfId="143" priority="94" operator="containsText" text="FALSE">
      <formula>NOT(ISERROR(SEARCH("FALSE",G7)))</formula>
    </cfRule>
  </conditionalFormatting>
  <conditionalFormatting sqref="G26">
    <cfRule type="containsText" dxfId="142" priority="91" operator="containsText" text="TRUE">
      <formula>NOT(ISERROR(SEARCH("TRUE",G26)))</formula>
    </cfRule>
    <cfRule type="containsText" dxfId="141" priority="92" operator="containsText" text="FALSE">
      <formula>NOT(ISERROR(SEARCH("FALSE",G26)))</formula>
    </cfRule>
  </conditionalFormatting>
  <conditionalFormatting sqref="G27:G34">
    <cfRule type="containsText" dxfId="140" priority="89" operator="containsText" text="TRUE">
      <formula>NOT(ISERROR(SEARCH("TRUE",G27)))</formula>
    </cfRule>
    <cfRule type="containsText" dxfId="139" priority="90" operator="containsText" text="FALSE">
      <formula>NOT(ISERROR(SEARCH("FALSE",G27)))</formula>
    </cfRule>
  </conditionalFormatting>
  <conditionalFormatting sqref="E7:E25 E35">
    <cfRule type="containsText" dxfId="138" priority="85" operator="containsText" text="TRUE">
      <formula>NOT(ISERROR(SEARCH("TRUE",E7)))</formula>
    </cfRule>
    <cfRule type="containsText" dxfId="137" priority="86" operator="containsText" text="FALSE">
      <formula>NOT(ISERROR(SEARCH("FALSE",E7)))</formula>
    </cfRule>
  </conditionalFormatting>
  <conditionalFormatting sqref="E26">
    <cfRule type="containsText" dxfId="136" priority="83" operator="containsText" text="TRUE">
      <formula>NOT(ISERROR(SEARCH("TRUE",E26)))</formula>
    </cfRule>
    <cfRule type="containsText" dxfId="135" priority="84" operator="containsText" text="FALSE">
      <formula>NOT(ISERROR(SEARCH("FALSE",E26)))</formula>
    </cfRule>
  </conditionalFormatting>
  <conditionalFormatting sqref="E27:E34">
    <cfRule type="containsText" dxfId="134" priority="81" operator="containsText" text="TRUE">
      <formula>NOT(ISERROR(SEARCH("TRUE",E27)))</formula>
    </cfRule>
    <cfRule type="containsText" dxfId="133" priority="82" operator="containsText" text="FALSE">
      <formula>NOT(ISERROR(SEARCH("FALSE",E27)))</formula>
    </cfRule>
  </conditionalFormatting>
  <conditionalFormatting sqref="E36">
    <cfRule type="containsText" dxfId="132" priority="79" operator="containsText" text="TRUE">
      <formula>NOT(ISERROR(SEARCH("TRUE",E36)))</formula>
    </cfRule>
    <cfRule type="containsText" dxfId="131" priority="80" operator="containsText" text="FALSE">
      <formula>NOT(ISERROR(SEARCH("FALSE",E36)))</formula>
    </cfRule>
  </conditionalFormatting>
  <conditionalFormatting sqref="C5">
    <cfRule type="containsText" dxfId="130" priority="77" operator="containsText" text="TRUE">
      <formula>NOT(ISERROR(SEARCH("TRUE",C5)))</formula>
    </cfRule>
    <cfRule type="containsText" dxfId="129" priority="78" operator="containsText" text="FALSE">
      <formula>NOT(ISERROR(SEARCH("FALSE",C5)))</formula>
    </cfRule>
  </conditionalFormatting>
  <conditionalFormatting sqref="B2">
    <cfRule type="containsText" dxfId="128" priority="75" operator="containsText" text="TRUE">
      <formula>NOT(ISERROR(SEARCH("TRUE",B2)))</formula>
    </cfRule>
    <cfRule type="containsText" dxfId="127" priority="76" operator="containsText" text="FALSE">
      <formula>NOT(ISERROR(SEARCH("FALSE",B2)))</formula>
    </cfRule>
  </conditionalFormatting>
  <conditionalFormatting sqref="B3 D3:J4">
    <cfRule type="containsText" dxfId="126" priority="73" operator="containsText" text="TRUE">
      <formula>NOT(ISERROR(SEARCH("TRUE",B3)))</formula>
    </cfRule>
    <cfRule type="containsText" dxfId="125" priority="74" operator="containsText" text="FALSE">
      <formula>NOT(ISERROR(SEARCH("FALSE",B3)))</formula>
    </cfRule>
  </conditionalFormatting>
  <conditionalFormatting sqref="C3">
    <cfRule type="containsText" dxfId="124" priority="71" operator="containsText" text="TRUE">
      <formula>NOT(ISERROR(SEARCH("TRUE",C3)))</formula>
    </cfRule>
    <cfRule type="containsText" dxfId="123" priority="72" operator="containsText" text="FALSE">
      <formula>NOT(ISERROR(SEARCH("FALSE",C3)))</formula>
    </cfRule>
  </conditionalFormatting>
  <conditionalFormatting sqref="B6">
    <cfRule type="containsText" dxfId="122" priority="69" operator="containsText" text="TRUE">
      <formula>NOT(ISERROR(SEARCH("TRUE",B6)))</formula>
    </cfRule>
    <cfRule type="containsText" dxfId="121" priority="70" operator="containsText" text="FALSE">
      <formula>NOT(ISERROR(SEARCH("FALSE",B6)))</formula>
    </cfRule>
  </conditionalFormatting>
  <conditionalFormatting sqref="B16">
    <cfRule type="containsText" dxfId="120" priority="67" operator="containsText" text="TRUE">
      <formula>NOT(ISERROR(SEARCH("TRUE",B16)))</formula>
    </cfRule>
    <cfRule type="containsText" dxfId="119" priority="68" operator="containsText" text="FALSE">
      <formula>NOT(ISERROR(SEARCH("FALSE",B16)))</formula>
    </cfRule>
  </conditionalFormatting>
  <conditionalFormatting sqref="B36">
    <cfRule type="containsText" dxfId="118" priority="63" operator="containsText" text="TRUE">
      <formula>NOT(ISERROR(SEARCH("TRUE",B36)))</formula>
    </cfRule>
    <cfRule type="containsText" dxfId="117" priority="64" operator="containsText" text="FALSE">
      <formula>NOT(ISERROR(SEARCH("FALSE",B36)))</formula>
    </cfRule>
  </conditionalFormatting>
  <conditionalFormatting sqref="C7:C15">
    <cfRule type="containsText" dxfId="116" priority="61" operator="containsText" text="TRUE">
      <formula>NOT(ISERROR(SEARCH("TRUE",C7)))</formula>
    </cfRule>
    <cfRule type="containsText" dxfId="115" priority="62" operator="containsText" text="FALSE">
      <formula>NOT(ISERROR(SEARCH("FALSE",C7)))</formula>
    </cfRule>
  </conditionalFormatting>
  <conditionalFormatting sqref="C17:C25">
    <cfRule type="containsText" dxfId="114" priority="59" operator="containsText" text="TRUE">
      <formula>NOT(ISERROR(SEARCH("TRUE",C17)))</formula>
    </cfRule>
    <cfRule type="containsText" dxfId="113" priority="60" operator="containsText" text="FALSE">
      <formula>NOT(ISERROR(SEARCH("FALSE",C17)))</formula>
    </cfRule>
  </conditionalFormatting>
  <conditionalFormatting sqref="C27:C35">
    <cfRule type="containsText" dxfId="112" priority="57" operator="containsText" text="TRUE">
      <formula>NOT(ISERROR(SEARCH("TRUE",C27)))</formula>
    </cfRule>
    <cfRule type="containsText" dxfId="111" priority="58" operator="containsText" text="FALSE">
      <formula>NOT(ISERROR(SEARCH("FALSE",C27)))</formula>
    </cfRule>
  </conditionalFormatting>
  <conditionalFormatting sqref="B26">
    <cfRule type="containsText" dxfId="110" priority="55" operator="containsText" text="TRUE">
      <formula>NOT(ISERROR(SEARCH("TRUE",B26)))</formula>
    </cfRule>
    <cfRule type="containsText" dxfId="109" priority="56" operator="containsText" text="FALSE">
      <formula>NOT(ISERROR(SEARCH("FALSE",B26)))</formula>
    </cfRule>
  </conditionalFormatting>
  <conditionalFormatting sqref="C39:J39 K38:XFD69">
    <cfRule type="containsText" dxfId="108" priority="53" operator="containsText" text="TRUE">
      <formula>NOT(ISERROR(SEARCH("TRUE",C38)))</formula>
    </cfRule>
    <cfRule type="containsText" dxfId="107" priority="54" operator="containsText" text="FALSE">
      <formula>NOT(ISERROR(SEARCH("FALSE",C38)))</formula>
    </cfRule>
  </conditionalFormatting>
  <conditionalFormatting sqref="D38:J38">
    <cfRule type="containsText" dxfId="106" priority="51" operator="containsText" text="TRUE">
      <formula>NOT(ISERROR(SEARCH("TRUE",D38)))</formula>
    </cfRule>
    <cfRule type="containsText" dxfId="105" priority="52" operator="containsText" text="FALSE">
      <formula>NOT(ISERROR(SEARCH("FALSE",D38)))</formula>
    </cfRule>
  </conditionalFormatting>
  <conditionalFormatting sqref="J59 D68 C49:D49 H40:J58 H68:J68 F40:F58 F68 D40:D48 C59:D59 D50:D58">
    <cfRule type="containsText" dxfId="104" priority="49" operator="containsText" text="TRUE">
      <formula>NOT(ISERROR(SEARCH("TRUE",C40)))</formula>
    </cfRule>
    <cfRule type="containsText" dxfId="103" priority="50" operator="containsText" text="FALSE">
      <formula>NOT(ISERROR(SEARCH("FALSE",C40)))</formula>
    </cfRule>
  </conditionalFormatting>
  <conditionalFormatting sqref="F59">
    <cfRule type="containsText" dxfId="102" priority="47" operator="containsText" text="TRUE">
      <formula>NOT(ISERROR(SEARCH("TRUE",F59)))</formula>
    </cfRule>
    <cfRule type="containsText" dxfId="101" priority="48" operator="containsText" text="FALSE">
      <formula>NOT(ISERROR(SEARCH("FALSE",F59)))</formula>
    </cfRule>
  </conditionalFormatting>
  <conditionalFormatting sqref="H59">
    <cfRule type="containsText" dxfId="100" priority="45" operator="containsText" text="TRUE">
      <formula>NOT(ISERROR(SEARCH("TRUE",H59)))</formula>
    </cfRule>
    <cfRule type="containsText" dxfId="99" priority="46" operator="containsText" text="FALSE">
      <formula>NOT(ISERROR(SEARCH("FALSE",H59)))</formula>
    </cfRule>
  </conditionalFormatting>
  <conditionalFormatting sqref="I59">
    <cfRule type="containsText" dxfId="98" priority="43" operator="containsText" text="TRUE">
      <formula>NOT(ISERROR(SEARCH("TRUE",I59)))</formula>
    </cfRule>
    <cfRule type="containsText" dxfId="97" priority="44" operator="containsText" text="FALSE">
      <formula>NOT(ISERROR(SEARCH("FALSE",I59)))</formula>
    </cfRule>
  </conditionalFormatting>
  <conditionalFormatting sqref="D60:D67 H60:J67 F60:F67">
    <cfRule type="containsText" dxfId="96" priority="41" operator="containsText" text="TRUE">
      <formula>NOT(ISERROR(SEARCH("TRUE",D60)))</formula>
    </cfRule>
    <cfRule type="containsText" dxfId="95" priority="42" operator="containsText" text="FALSE">
      <formula>NOT(ISERROR(SEARCH("FALSE",D60)))</formula>
    </cfRule>
  </conditionalFormatting>
  <conditionalFormatting sqref="D69 H69:J69 F69">
    <cfRule type="containsText" dxfId="94" priority="39" operator="containsText" text="TRUE">
      <formula>NOT(ISERROR(SEARCH("TRUE",D69)))</formula>
    </cfRule>
    <cfRule type="containsText" dxfId="93" priority="40" operator="containsText" text="FALSE">
      <formula>NOT(ISERROR(SEARCH("FALSE",D69)))</formula>
    </cfRule>
  </conditionalFormatting>
  <conditionalFormatting sqref="G69">
    <cfRule type="containsText" dxfId="92" priority="25" operator="containsText" text="TRUE">
      <formula>NOT(ISERROR(SEARCH("TRUE",G69)))</formula>
    </cfRule>
    <cfRule type="containsText" dxfId="91" priority="26" operator="containsText" text="FALSE">
      <formula>NOT(ISERROR(SEARCH("FALSE",G69)))</formula>
    </cfRule>
  </conditionalFormatting>
  <conditionalFormatting sqref="K70:XFD70">
    <cfRule type="containsText" dxfId="90" priority="37" operator="containsText" text="TRUE">
      <formula>NOT(ISERROR(SEARCH("TRUE",K70)))</formula>
    </cfRule>
    <cfRule type="containsText" dxfId="89" priority="38" operator="containsText" text="FALSE">
      <formula>NOT(ISERROR(SEARCH("FALSE",K70)))</formula>
    </cfRule>
  </conditionalFormatting>
  <conditionalFormatting sqref="B70">
    <cfRule type="containsText" dxfId="88" priority="35" operator="containsText" text="TRUE">
      <formula>NOT(ISERROR(SEARCH("TRUE",B70)))</formula>
    </cfRule>
    <cfRule type="containsText" dxfId="87" priority="36" operator="containsText" text="FALSE">
      <formula>NOT(ISERROR(SEARCH("FALSE",B70)))</formula>
    </cfRule>
  </conditionalFormatting>
  <conditionalFormatting sqref="D70:J70">
    <cfRule type="containsText" dxfId="86" priority="33" operator="containsText" text="TRUE">
      <formula>NOT(ISERROR(SEARCH("TRUE",D70)))</formula>
    </cfRule>
    <cfRule type="containsText" dxfId="85" priority="34" operator="containsText" text="FALSE">
      <formula>NOT(ISERROR(SEARCH("FALSE",D70)))</formula>
    </cfRule>
  </conditionalFormatting>
  <conditionalFormatting sqref="G40:G58 G68">
    <cfRule type="containsText" dxfId="84" priority="31" operator="containsText" text="TRUE">
      <formula>NOT(ISERROR(SEARCH("TRUE",G40)))</formula>
    </cfRule>
    <cfRule type="containsText" dxfId="83" priority="32" operator="containsText" text="FALSE">
      <formula>NOT(ISERROR(SEARCH("FALSE",G40)))</formula>
    </cfRule>
  </conditionalFormatting>
  <conditionalFormatting sqref="G59">
    <cfRule type="containsText" dxfId="82" priority="29" operator="containsText" text="TRUE">
      <formula>NOT(ISERROR(SEARCH("TRUE",G59)))</formula>
    </cfRule>
    <cfRule type="containsText" dxfId="81" priority="30" operator="containsText" text="FALSE">
      <formula>NOT(ISERROR(SEARCH("FALSE",G59)))</formula>
    </cfRule>
  </conditionalFormatting>
  <conditionalFormatting sqref="G60:G67">
    <cfRule type="containsText" dxfId="80" priority="27" operator="containsText" text="TRUE">
      <formula>NOT(ISERROR(SEARCH("TRUE",G60)))</formula>
    </cfRule>
    <cfRule type="containsText" dxfId="79" priority="28" operator="containsText" text="FALSE">
      <formula>NOT(ISERROR(SEARCH("FALSE",G60)))</formula>
    </cfRule>
  </conditionalFormatting>
  <conditionalFormatting sqref="E40:E58 E68">
    <cfRule type="containsText" dxfId="78" priority="23" operator="containsText" text="TRUE">
      <formula>NOT(ISERROR(SEARCH("TRUE",E40)))</formula>
    </cfRule>
    <cfRule type="containsText" dxfId="77" priority="24" operator="containsText" text="FALSE">
      <formula>NOT(ISERROR(SEARCH("FALSE",E40)))</formula>
    </cfRule>
  </conditionalFormatting>
  <conditionalFormatting sqref="E59">
    <cfRule type="containsText" dxfId="76" priority="21" operator="containsText" text="TRUE">
      <formula>NOT(ISERROR(SEARCH("TRUE",E59)))</formula>
    </cfRule>
    <cfRule type="containsText" dxfId="75" priority="22" operator="containsText" text="FALSE">
      <formula>NOT(ISERROR(SEARCH("FALSE",E59)))</formula>
    </cfRule>
  </conditionalFormatting>
  <conditionalFormatting sqref="E60:E67">
    <cfRule type="containsText" dxfId="74" priority="19" operator="containsText" text="TRUE">
      <formula>NOT(ISERROR(SEARCH("TRUE",E60)))</formula>
    </cfRule>
    <cfRule type="containsText" dxfId="73" priority="20" operator="containsText" text="FALSE">
      <formula>NOT(ISERROR(SEARCH("FALSE",E60)))</formula>
    </cfRule>
  </conditionalFormatting>
  <conditionalFormatting sqref="E69">
    <cfRule type="containsText" dxfId="72" priority="17" operator="containsText" text="TRUE">
      <formula>NOT(ISERROR(SEARCH("TRUE",E69)))</formula>
    </cfRule>
    <cfRule type="containsText" dxfId="71" priority="18" operator="containsText" text="FALSE">
      <formula>NOT(ISERROR(SEARCH("FALSE",E69)))</formula>
    </cfRule>
  </conditionalFormatting>
  <conditionalFormatting sqref="C38">
    <cfRule type="containsText" dxfId="70" priority="15" operator="containsText" text="TRUE">
      <formula>NOT(ISERROR(SEARCH("TRUE",C38)))</formula>
    </cfRule>
    <cfRule type="containsText" dxfId="69" priority="16" operator="containsText" text="FALSE">
      <formula>NOT(ISERROR(SEARCH("FALSE",C38)))</formula>
    </cfRule>
  </conditionalFormatting>
  <conditionalFormatting sqref="B39">
    <cfRule type="containsText" dxfId="68" priority="13" operator="containsText" text="TRUE">
      <formula>NOT(ISERROR(SEARCH("TRUE",B39)))</formula>
    </cfRule>
    <cfRule type="containsText" dxfId="67" priority="14" operator="containsText" text="FALSE">
      <formula>NOT(ISERROR(SEARCH("FALSE",B39)))</formula>
    </cfRule>
  </conditionalFormatting>
  <conditionalFormatting sqref="B49">
    <cfRule type="containsText" dxfId="66" priority="11" operator="containsText" text="TRUE">
      <formula>NOT(ISERROR(SEARCH("TRUE",B49)))</formula>
    </cfRule>
    <cfRule type="containsText" dxfId="65" priority="12" operator="containsText" text="FALSE">
      <formula>NOT(ISERROR(SEARCH("FALSE",B49)))</formula>
    </cfRule>
  </conditionalFormatting>
  <conditionalFormatting sqref="B69">
    <cfRule type="containsText" dxfId="64" priority="9" operator="containsText" text="TRUE">
      <formula>NOT(ISERROR(SEARCH("TRUE",B69)))</formula>
    </cfRule>
    <cfRule type="containsText" dxfId="63" priority="10" operator="containsText" text="FALSE">
      <formula>NOT(ISERROR(SEARCH("FALSE",B69)))</formula>
    </cfRule>
  </conditionalFormatting>
  <conditionalFormatting sqref="C40:C48">
    <cfRule type="containsText" dxfId="62" priority="7" operator="containsText" text="TRUE">
      <formula>NOT(ISERROR(SEARCH("TRUE",C40)))</formula>
    </cfRule>
    <cfRule type="containsText" dxfId="61" priority="8" operator="containsText" text="FALSE">
      <formula>NOT(ISERROR(SEARCH("FALSE",C40)))</formula>
    </cfRule>
  </conditionalFormatting>
  <conditionalFormatting sqref="C50:C58">
    <cfRule type="containsText" dxfId="60" priority="5" operator="containsText" text="TRUE">
      <formula>NOT(ISERROR(SEARCH("TRUE",C50)))</formula>
    </cfRule>
    <cfRule type="containsText" dxfId="59" priority="6" operator="containsText" text="FALSE">
      <formula>NOT(ISERROR(SEARCH("FALSE",C50)))</formula>
    </cfRule>
  </conditionalFormatting>
  <conditionalFormatting sqref="C60:C68">
    <cfRule type="containsText" dxfId="58" priority="3" operator="containsText" text="TRUE">
      <formula>NOT(ISERROR(SEARCH("TRUE",C60)))</formula>
    </cfRule>
    <cfRule type="containsText" dxfId="57" priority="4" operator="containsText" text="FALSE">
      <formula>NOT(ISERROR(SEARCH("FALSE",C60)))</formula>
    </cfRule>
  </conditionalFormatting>
  <conditionalFormatting sqref="B59">
    <cfRule type="containsText" dxfId="56" priority="1" operator="containsText" text="TRUE">
      <formula>NOT(ISERROR(SEARCH("TRUE",B59)))</formula>
    </cfRule>
    <cfRule type="containsText" dxfId="55" priority="2" operator="containsText" text="FALSE">
      <formula>NOT(ISERROR(SEARCH("FALSE",B59)))</formula>
    </cfRule>
  </conditionalFormatting>
  <hyperlinks>
    <hyperlink ref="B1" location="ToC!A1" display="Back to Table of Contents" xr:uid="{FAE15D1D-640B-45D9-A570-86060EFF336F}"/>
  </hyperlinks>
  <pageMargins left="0.51181102362204722" right="0.51181102362204722" top="0.51181102362204722" bottom="0.51181102362204722" header="0.23622047244094491" footer="0.23622047244094491"/>
  <pageSetup scale="80" firstPageNumber="6" fitToHeight="0" orientation="landscape" r:id="rId1"/>
  <headerFooter>
    <oddFooter>&amp;L&amp;G&amp;CInformations supplémentaires sur les 
fonds propres réglementaires&amp;RPage &amp;P de &amp;N]</oddFooter>
  </headerFooter>
  <rowBreaks count="1" manualBreakCount="1">
    <brk id="37" max="16383" man="1"/>
  </rowBreaks>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EC87-48BC-46B0-B674-BB687F084560}">
  <sheetPr codeName="Sheet31">
    <tabColor theme="5"/>
    <pageSetUpPr fitToPage="1"/>
  </sheetPr>
  <dimension ref="A1:I145"/>
  <sheetViews>
    <sheetView zoomScaleNormal="100" zoomScaleSheetLayoutView="100" workbookViewId="0"/>
  </sheetViews>
  <sheetFormatPr defaultColWidth="0" defaultRowHeight="15" zeroHeight="1"/>
  <cols>
    <col min="1" max="1" width="1.42578125" style="1" customWidth="1"/>
    <col min="2" max="2" width="25.85546875" customWidth="1"/>
    <col min="3" max="6" width="20.85546875" customWidth="1"/>
    <col min="7" max="7" width="18.85546875" customWidth="1"/>
    <col min="8" max="8" width="17.140625" customWidth="1"/>
    <col min="9" max="9" width="1" style="1" customWidth="1"/>
    <col min="10" max="16384" width="8.42578125" style="1" hidden="1"/>
  </cols>
  <sheetData>
    <row r="1" spans="2:8" ht="12.2" customHeight="1">
      <c r="B1" s="100" t="s">
        <v>5</v>
      </c>
      <c r="C1" s="1"/>
      <c r="D1" s="1"/>
      <c r="E1" s="1"/>
      <c r="F1" s="1"/>
      <c r="G1" s="1"/>
      <c r="H1" s="1"/>
    </row>
    <row r="2" spans="2:8" s="31" customFormat="1" ht="20.100000000000001" customHeight="1">
      <c r="B2" s="378" t="s">
        <v>1220</v>
      </c>
      <c r="C2" s="911"/>
      <c r="D2" s="911"/>
      <c r="E2" s="911"/>
      <c r="F2" s="911"/>
      <c r="G2" s="911"/>
      <c r="H2" s="910"/>
    </row>
    <row r="3" spans="2:8" ht="15" customHeight="1">
      <c r="B3" s="2246" t="s">
        <v>701</v>
      </c>
      <c r="C3" s="814" t="s">
        <v>77</v>
      </c>
      <c r="D3" s="814" t="s">
        <v>149</v>
      </c>
      <c r="E3" s="814" t="s">
        <v>148</v>
      </c>
      <c r="F3" s="814" t="s">
        <v>177</v>
      </c>
      <c r="G3" s="814" t="s">
        <v>176</v>
      </c>
      <c r="H3" s="909" t="s">
        <v>175</v>
      </c>
    </row>
    <row r="4" spans="2:8" s="2" customFormat="1" ht="27" customHeight="1">
      <c r="B4" s="2021"/>
      <c r="C4" s="2097" t="s">
        <v>443</v>
      </c>
      <c r="D4" s="2097"/>
      <c r="E4" s="2097"/>
      <c r="F4" s="2097"/>
      <c r="G4" s="2097" t="s">
        <v>1002</v>
      </c>
      <c r="H4" s="2248"/>
    </row>
    <row r="5" spans="2:8" s="2" customFormat="1" ht="21.2" customHeight="1">
      <c r="B5" s="2021"/>
      <c r="C5" s="2097" t="s">
        <v>383</v>
      </c>
      <c r="D5" s="2097"/>
      <c r="E5" s="2097" t="s">
        <v>384</v>
      </c>
      <c r="F5" s="2097"/>
      <c r="G5" s="2010" t="s">
        <v>383</v>
      </c>
      <c r="H5" s="2249" t="s">
        <v>384</v>
      </c>
    </row>
    <row r="6" spans="2:8" s="2" customFormat="1">
      <c r="B6" s="2247"/>
      <c r="C6" s="678" t="s">
        <v>789</v>
      </c>
      <c r="D6" s="678" t="s">
        <v>790</v>
      </c>
      <c r="E6" s="678" t="s">
        <v>789</v>
      </c>
      <c r="F6" s="678" t="s">
        <v>790</v>
      </c>
      <c r="G6" s="2097"/>
      <c r="H6" s="2248"/>
    </row>
    <row r="7" spans="2:8" s="2" customFormat="1" ht="15.75">
      <c r="B7" s="1653" t="str">
        <f>CurrQtr</f>
        <v>T3 2023 
Bâle III révisé</v>
      </c>
      <c r="C7" s="907"/>
      <c r="D7" s="906"/>
      <c r="E7" s="906"/>
      <c r="F7" s="906"/>
      <c r="G7" s="906"/>
      <c r="H7" s="905"/>
    </row>
    <row r="8" spans="2:8" s="2" customFormat="1" ht="12.75">
      <c r="B8" s="904" t="s">
        <v>1003</v>
      </c>
      <c r="C8" s="188">
        <v>13</v>
      </c>
      <c r="D8" s="188">
        <v>1657</v>
      </c>
      <c r="E8" s="188">
        <v>59</v>
      </c>
      <c r="F8" s="188">
        <v>2928</v>
      </c>
      <c r="G8" s="188">
        <v>6541</v>
      </c>
      <c r="H8" s="187">
        <v>787</v>
      </c>
    </row>
    <row r="9" spans="2:8" s="2" customFormat="1" ht="12.75">
      <c r="B9" s="904" t="s">
        <v>1004</v>
      </c>
      <c r="C9" s="188">
        <v>0</v>
      </c>
      <c r="D9" s="188">
        <v>8204</v>
      </c>
      <c r="E9" s="188">
        <v>40</v>
      </c>
      <c r="F9" s="188">
        <v>13371</v>
      </c>
      <c r="G9" s="188">
        <v>46546</v>
      </c>
      <c r="H9" s="187">
        <v>35082</v>
      </c>
    </row>
    <row r="10" spans="2:8" s="2" customFormat="1" ht="12.75">
      <c r="B10" s="904" t="s">
        <v>385</v>
      </c>
      <c r="C10" s="188">
        <v>99</v>
      </c>
      <c r="D10" s="188">
        <v>544</v>
      </c>
      <c r="E10" s="188">
        <v>0</v>
      </c>
      <c r="F10" s="188">
        <v>949</v>
      </c>
      <c r="G10" s="188">
        <v>1284</v>
      </c>
      <c r="H10" s="187">
        <v>1228</v>
      </c>
    </row>
    <row r="11" spans="2:8" s="2" customFormat="1" ht="12.75">
      <c r="B11" s="904" t="s">
        <v>386</v>
      </c>
      <c r="C11" s="188">
        <v>1847</v>
      </c>
      <c r="D11" s="188">
        <v>279</v>
      </c>
      <c r="E11" s="188">
        <v>1920</v>
      </c>
      <c r="F11" s="188">
        <v>2425</v>
      </c>
      <c r="G11" s="188">
        <v>1439</v>
      </c>
      <c r="H11" s="187">
        <v>6054</v>
      </c>
    </row>
    <row r="12" spans="2:8" s="2" customFormat="1" ht="12.75">
      <c r="B12" s="904" t="s">
        <v>387</v>
      </c>
      <c r="C12" s="188">
        <v>1531</v>
      </c>
      <c r="D12" s="188">
        <v>770</v>
      </c>
      <c r="E12" s="188">
        <v>1183</v>
      </c>
      <c r="F12" s="188">
        <v>1124</v>
      </c>
      <c r="G12" s="188">
        <v>3928</v>
      </c>
      <c r="H12" s="187">
        <v>7819</v>
      </c>
    </row>
    <row r="13" spans="2:8" s="2" customFormat="1" ht="12.75">
      <c r="B13" s="904" t="s">
        <v>1221</v>
      </c>
      <c r="C13" s="188">
        <v>1020</v>
      </c>
      <c r="D13" s="188">
        <v>81</v>
      </c>
      <c r="E13" s="188">
        <v>1027</v>
      </c>
      <c r="F13" s="188">
        <v>310</v>
      </c>
      <c r="G13" s="188">
        <v>30980</v>
      </c>
      <c r="H13" s="187">
        <v>50838</v>
      </c>
    </row>
    <row r="14" spans="2:8" s="2" customFormat="1" ht="12.75">
      <c r="B14" s="904" t="s">
        <v>388</v>
      </c>
      <c r="C14" s="188">
        <v>848</v>
      </c>
      <c r="D14" s="188">
        <v>0</v>
      </c>
      <c r="E14" s="188">
        <v>2869</v>
      </c>
      <c r="F14" s="188">
        <v>153</v>
      </c>
      <c r="G14" s="188">
        <v>40453</v>
      </c>
      <c r="H14" s="187">
        <v>36088</v>
      </c>
    </row>
    <row r="15" spans="2:8" s="2" customFormat="1" ht="12.75">
      <c r="B15" s="904" t="s">
        <v>389</v>
      </c>
      <c r="C15" s="188">
        <v>0</v>
      </c>
      <c r="D15" s="188">
        <v>0</v>
      </c>
      <c r="E15" s="188">
        <v>0</v>
      </c>
      <c r="F15" s="188">
        <v>0</v>
      </c>
      <c r="G15" s="188">
        <v>7</v>
      </c>
      <c r="H15" s="187">
        <v>0</v>
      </c>
    </row>
    <row r="16" spans="2:8" s="2" customFormat="1" ht="12.75">
      <c r="B16" s="903" t="s">
        <v>58</v>
      </c>
      <c r="C16" s="467">
        <v>5358</v>
      </c>
      <c r="D16" s="467">
        <v>11535</v>
      </c>
      <c r="E16" s="467">
        <v>7098</v>
      </c>
      <c r="F16" s="467">
        <v>21260</v>
      </c>
      <c r="G16" s="467">
        <v>131178</v>
      </c>
      <c r="H16" s="484">
        <v>137896</v>
      </c>
    </row>
    <row r="17" spans="2:8" s="2" customFormat="1" ht="4.5" customHeight="1">
      <c r="B17" s="601"/>
      <c r="C17" s="638"/>
      <c r="D17" s="638"/>
      <c r="E17" s="638"/>
      <c r="F17" s="638"/>
      <c r="G17" s="638"/>
      <c r="H17" s="638"/>
    </row>
    <row r="18" spans="2:8" s="2" customFormat="1" ht="15.75">
      <c r="B18" s="1653" t="str">
        <f>LastQtr</f>
        <v>T2 2023 _x000D_
Bâle III révisé</v>
      </c>
      <c r="C18" s="907"/>
      <c r="D18" s="906"/>
      <c r="E18" s="906"/>
      <c r="F18" s="906"/>
      <c r="G18" s="906"/>
      <c r="H18" s="905"/>
    </row>
    <row r="19" spans="2:8" s="2" customFormat="1" ht="12.75">
      <c r="B19" s="904" t="s">
        <v>1003</v>
      </c>
      <c r="C19" s="188">
        <v>13</v>
      </c>
      <c r="D19" s="188">
        <v>2926</v>
      </c>
      <c r="E19" s="188">
        <v>11</v>
      </c>
      <c r="F19" s="188">
        <v>2230</v>
      </c>
      <c r="G19" s="188">
        <v>6503</v>
      </c>
      <c r="H19" s="187">
        <v>638</v>
      </c>
    </row>
    <row r="20" spans="2:8" s="2" customFormat="1" ht="12.75">
      <c r="B20" s="904" t="s">
        <v>1004</v>
      </c>
      <c r="C20" s="188">
        <v>0</v>
      </c>
      <c r="D20" s="188">
        <v>7406</v>
      </c>
      <c r="E20" s="188">
        <v>26</v>
      </c>
      <c r="F20" s="188">
        <v>14582</v>
      </c>
      <c r="G20" s="188">
        <v>43330</v>
      </c>
      <c r="H20" s="187">
        <v>34340</v>
      </c>
    </row>
    <row r="21" spans="2:8" s="2" customFormat="1" ht="12.75">
      <c r="B21" s="904" t="s">
        <v>385</v>
      </c>
      <c r="C21" s="188">
        <v>103</v>
      </c>
      <c r="D21" s="188">
        <v>274</v>
      </c>
      <c r="E21" s="188">
        <v>85</v>
      </c>
      <c r="F21" s="188">
        <v>821</v>
      </c>
      <c r="G21" s="188">
        <v>968</v>
      </c>
      <c r="H21" s="187">
        <v>1133</v>
      </c>
    </row>
    <row r="22" spans="2:8" s="2" customFormat="1" ht="12.75">
      <c r="B22" s="904" t="s">
        <v>386</v>
      </c>
      <c r="C22" s="188">
        <v>2169</v>
      </c>
      <c r="D22" s="188">
        <v>256</v>
      </c>
      <c r="E22" s="188">
        <v>366</v>
      </c>
      <c r="F22" s="188">
        <v>2955</v>
      </c>
      <c r="G22" s="188">
        <v>2229</v>
      </c>
      <c r="H22" s="187">
        <v>7427</v>
      </c>
    </row>
    <row r="23" spans="2:8" s="2" customFormat="1" ht="12.75">
      <c r="B23" s="904" t="s">
        <v>387</v>
      </c>
      <c r="C23" s="188">
        <v>1833</v>
      </c>
      <c r="D23" s="188">
        <v>431</v>
      </c>
      <c r="E23" s="188">
        <v>1182</v>
      </c>
      <c r="F23" s="188">
        <v>1227</v>
      </c>
      <c r="G23" s="188">
        <v>2025</v>
      </c>
      <c r="H23" s="187">
        <v>8974</v>
      </c>
    </row>
    <row r="24" spans="2:8" s="2" customFormat="1" ht="12.75">
      <c r="B24" s="904" t="s">
        <v>1221</v>
      </c>
      <c r="C24" s="188">
        <v>943</v>
      </c>
      <c r="D24" s="188">
        <v>1395</v>
      </c>
      <c r="E24" s="188">
        <v>1666</v>
      </c>
      <c r="F24" s="188">
        <v>627</v>
      </c>
      <c r="G24" s="188">
        <v>24597</v>
      </c>
      <c r="H24" s="187">
        <v>44594</v>
      </c>
    </row>
    <row r="25" spans="2:8" s="2" customFormat="1" ht="12.75">
      <c r="B25" s="904" t="s">
        <v>388</v>
      </c>
      <c r="C25" s="188">
        <v>684</v>
      </c>
      <c r="D25" s="188">
        <v>0</v>
      </c>
      <c r="E25" s="188">
        <v>3265</v>
      </c>
      <c r="F25" s="188">
        <v>158</v>
      </c>
      <c r="G25" s="188">
        <v>39325</v>
      </c>
      <c r="H25" s="187">
        <v>34156</v>
      </c>
    </row>
    <row r="26" spans="2:8" s="2" customFormat="1" ht="12.75">
      <c r="B26" s="904" t="s">
        <v>389</v>
      </c>
      <c r="C26" s="188">
        <v>0</v>
      </c>
      <c r="D26" s="188">
        <v>0</v>
      </c>
      <c r="E26" s="188">
        <v>0</v>
      </c>
      <c r="F26" s="188">
        <v>0</v>
      </c>
      <c r="G26" s="188">
        <v>8</v>
      </c>
      <c r="H26" s="187">
        <v>0</v>
      </c>
    </row>
    <row r="27" spans="2:8" s="2" customFormat="1" ht="12.75">
      <c r="B27" s="903" t="s">
        <v>58</v>
      </c>
      <c r="C27" s="467">
        <v>5745</v>
      </c>
      <c r="D27" s="467">
        <v>12688</v>
      </c>
      <c r="E27" s="467">
        <v>6601</v>
      </c>
      <c r="F27" s="467">
        <v>22600</v>
      </c>
      <c r="G27" s="467">
        <v>118985</v>
      </c>
      <c r="H27" s="484">
        <v>131262</v>
      </c>
    </row>
    <row r="28" spans="2:8" s="2" customFormat="1" ht="4.5" customHeight="1">
      <c r="B28" s="1804"/>
      <c r="C28" s="638"/>
      <c r="D28" s="638"/>
      <c r="E28" s="638"/>
      <c r="F28" s="638"/>
      <c r="G28" s="638"/>
      <c r="H28" s="638"/>
    </row>
    <row r="29" spans="2:8" s="2" customFormat="1" ht="15.75">
      <c r="B29" s="1653" t="str">
        <f>Last2Qtr</f>
        <v>T1 2023 _x000D_
Bâle III</v>
      </c>
      <c r="C29" s="907"/>
      <c r="D29" s="906"/>
      <c r="E29" s="906"/>
      <c r="F29" s="906"/>
      <c r="G29" s="906"/>
      <c r="H29" s="905"/>
    </row>
    <row r="30" spans="2:8" s="2" customFormat="1" ht="12.75">
      <c r="B30" s="904" t="s">
        <v>1003</v>
      </c>
      <c r="C30" s="188">
        <v>13</v>
      </c>
      <c r="D30" s="188">
        <v>2252</v>
      </c>
      <c r="E30" s="188">
        <v>266</v>
      </c>
      <c r="F30" s="188">
        <v>1846</v>
      </c>
      <c r="G30" s="188">
        <v>7532</v>
      </c>
      <c r="H30" s="187">
        <v>522</v>
      </c>
    </row>
    <row r="31" spans="2:8" s="2" customFormat="1" ht="12.75">
      <c r="B31" s="904" t="s">
        <v>1004</v>
      </c>
      <c r="C31" s="188">
        <v>0</v>
      </c>
      <c r="D31" s="188">
        <v>9209</v>
      </c>
      <c r="E31" s="188">
        <v>8</v>
      </c>
      <c r="F31" s="188">
        <v>16895</v>
      </c>
      <c r="G31" s="188">
        <v>41436</v>
      </c>
      <c r="H31" s="187">
        <v>34093</v>
      </c>
    </row>
    <row r="32" spans="2:8" s="2" customFormat="1" ht="12.75">
      <c r="B32" s="904" t="s">
        <v>385</v>
      </c>
      <c r="C32" s="188">
        <v>705</v>
      </c>
      <c r="D32" s="188">
        <v>487</v>
      </c>
      <c r="E32" s="188">
        <v>263</v>
      </c>
      <c r="F32" s="188">
        <v>1016</v>
      </c>
      <c r="G32" s="188">
        <v>941</v>
      </c>
      <c r="H32" s="187">
        <v>3227</v>
      </c>
    </row>
    <row r="33" spans="2:8" s="2" customFormat="1" ht="12.75">
      <c r="B33" s="904" t="s">
        <v>386</v>
      </c>
      <c r="C33" s="188">
        <v>1595</v>
      </c>
      <c r="D33" s="188">
        <v>249</v>
      </c>
      <c r="E33" s="188">
        <v>1556</v>
      </c>
      <c r="F33" s="188">
        <v>852</v>
      </c>
      <c r="G33" s="188">
        <v>1750</v>
      </c>
      <c r="H33" s="187">
        <v>5837</v>
      </c>
    </row>
    <row r="34" spans="2:8" s="2" customFormat="1" ht="12.75">
      <c r="B34" s="904" t="s">
        <v>387</v>
      </c>
      <c r="C34" s="188">
        <v>1373</v>
      </c>
      <c r="D34" s="188">
        <v>320</v>
      </c>
      <c r="E34" s="188">
        <v>725</v>
      </c>
      <c r="F34" s="188">
        <v>2558</v>
      </c>
      <c r="G34" s="188">
        <v>829</v>
      </c>
      <c r="H34" s="187">
        <v>9874</v>
      </c>
    </row>
    <row r="35" spans="2:8" s="2" customFormat="1" ht="12.75">
      <c r="B35" s="904" t="s">
        <v>1221</v>
      </c>
      <c r="C35" s="188">
        <v>894</v>
      </c>
      <c r="D35" s="188">
        <v>86</v>
      </c>
      <c r="E35" s="188">
        <v>634</v>
      </c>
      <c r="F35" s="188">
        <v>481</v>
      </c>
      <c r="G35" s="188">
        <v>25383</v>
      </c>
      <c r="H35" s="187">
        <v>32983</v>
      </c>
    </row>
    <row r="36" spans="2:8" s="2" customFormat="1" ht="12.75">
      <c r="B36" s="904" t="s">
        <v>388</v>
      </c>
      <c r="C36" s="188">
        <v>720</v>
      </c>
      <c r="D36" s="188">
        <v>0</v>
      </c>
      <c r="E36" s="188">
        <v>4082</v>
      </c>
      <c r="F36" s="188">
        <v>102</v>
      </c>
      <c r="G36" s="188">
        <v>39971</v>
      </c>
      <c r="H36" s="187">
        <v>29229</v>
      </c>
    </row>
    <row r="37" spans="2:8" s="2" customFormat="1" ht="12.75">
      <c r="B37" s="908" t="s">
        <v>389</v>
      </c>
      <c r="C37" s="188">
        <v>0</v>
      </c>
      <c r="D37" s="188">
        <v>0</v>
      </c>
      <c r="E37" s="188">
        <v>0</v>
      </c>
      <c r="F37" s="188">
        <v>0</v>
      </c>
      <c r="G37" s="188">
        <v>14</v>
      </c>
      <c r="H37" s="187">
        <v>0</v>
      </c>
    </row>
    <row r="38" spans="2:8" s="2" customFormat="1" ht="12.75">
      <c r="B38" s="903" t="s">
        <v>58</v>
      </c>
      <c r="C38" s="467">
        <v>5300</v>
      </c>
      <c r="D38" s="467">
        <v>12603</v>
      </c>
      <c r="E38" s="467">
        <v>7534</v>
      </c>
      <c r="F38" s="467">
        <v>23750</v>
      </c>
      <c r="G38" s="467">
        <v>117856</v>
      </c>
      <c r="H38" s="484">
        <v>115765</v>
      </c>
    </row>
    <row r="39" spans="2:8" s="2" customFormat="1" ht="4.5" customHeight="1">
      <c r="B39" s="601"/>
      <c r="C39" s="638"/>
      <c r="D39" s="638"/>
      <c r="E39" s="638"/>
      <c r="F39" s="638"/>
      <c r="G39" s="638"/>
      <c r="H39" s="638"/>
    </row>
    <row r="40" spans="2:8" s="2" customFormat="1" ht="15.75">
      <c r="B40" s="1653" t="str">
        <f>Last3Qtr</f>
        <v>T4 2022 _x000D_
Bâle III</v>
      </c>
      <c r="C40" s="907"/>
      <c r="D40" s="906"/>
      <c r="E40" s="906"/>
      <c r="F40" s="906"/>
      <c r="G40" s="906"/>
      <c r="H40" s="905"/>
    </row>
    <row r="41" spans="2:8" s="2" customFormat="1" ht="12.75">
      <c r="B41" s="904" t="s">
        <v>1003</v>
      </c>
      <c r="C41" s="188">
        <v>13</v>
      </c>
      <c r="D41" s="188">
        <v>1949</v>
      </c>
      <c r="E41" s="188">
        <v>0</v>
      </c>
      <c r="F41" s="188">
        <v>1770</v>
      </c>
      <c r="G41" s="188">
        <v>6797</v>
      </c>
      <c r="H41" s="187">
        <v>477</v>
      </c>
    </row>
    <row r="42" spans="2:8" s="2" customFormat="1" ht="12.75">
      <c r="B42" s="904" t="s">
        <v>1004</v>
      </c>
      <c r="C42" s="188">
        <v>0</v>
      </c>
      <c r="D42" s="188">
        <v>9664</v>
      </c>
      <c r="E42" s="188">
        <v>5</v>
      </c>
      <c r="F42" s="188">
        <v>20699</v>
      </c>
      <c r="G42" s="188">
        <v>41069</v>
      </c>
      <c r="H42" s="187">
        <v>31470</v>
      </c>
    </row>
    <row r="43" spans="2:8" s="2" customFormat="1" ht="12.75">
      <c r="B43" s="904" t="s">
        <v>385</v>
      </c>
      <c r="C43" s="188">
        <v>503</v>
      </c>
      <c r="D43" s="188">
        <v>688</v>
      </c>
      <c r="E43" s="188">
        <v>139</v>
      </c>
      <c r="F43" s="188">
        <v>1488</v>
      </c>
      <c r="G43" s="188">
        <v>1182</v>
      </c>
      <c r="H43" s="187">
        <v>2478</v>
      </c>
    </row>
    <row r="44" spans="2:8" s="2" customFormat="1" ht="12.75">
      <c r="B44" s="904" t="s">
        <v>386</v>
      </c>
      <c r="C44" s="188">
        <v>1973</v>
      </c>
      <c r="D44" s="188">
        <v>522</v>
      </c>
      <c r="E44" s="188">
        <v>1645</v>
      </c>
      <c r="F44" s="188">
        <v>539</v>
      </c>
      <c r="G44" s="188">
        <v>2939</v>
      </c>
      <c r="H44" s="187">
        <v>3398</v>
      </c>
    </row>
    <row r="45" spans="2:8" s="2" customFormat="1" ht="12.75">
      <c r="B45" s="904" t="s">
        <v>387</v>
      </c>
      <c r="C45" s="188">
        <v>1583</v>
      </c>
      <c r="D45" s="188">
        <v>722</v>
      </c>
      <c r="E45" s="188">
        <v>581</v>
      </c>
      <c r="F45" s="188">
        <v>2348</v>
      </c>
      <c r="G45" s="188">
        <v>1026</v>
      </c>
      <c r="H45" s="187">
        <v>14798</v>
      </c>
    </row>
    <row r="46" spans="2:8" s="2" customFormat="1" ht="12.75">
      <c r="B46" s="904" t="s">
        <v>1221</v>
      </c>
      <c r="C46" s="188">
        <v>1310</v>
      </c>
      <c r="D46" s="188">
        <v>178</v>
      </c>
      <c r="E46" s="188">
        <v>510</v>
      </c>
      <c r="F46" s="188">
        <v>254</v>
      </c>
      <c r="G46" s="188">
        <v>25485</v>
      </c>
      <c r="H46" s="187">
        <v>24776</v>
      </c>
    </row>
    <row r="47" spans="2:8" s="2" customFormat="1" ht="12.75">
      <c r="B47" s="904" t="s">
        <v>388</v>
      </c>
      <c r="C47" s="188">
        <v>609</v>
      </c>
      <c r="D47" s="188">
        <v>0</v>
      </c>
      <c r="E47" s="188">
        <v>4483</v>
      </c>
      <c r="F47" s="188">
        <v>109</v>
      </c>
      <c r="G47" s="188">
        <v>40616</v>
      </c>
      <c r="H47" s="187">
        <v>25202</v>
      </c>
    </row>
    <row r="48" spans="2:8" s="2" customFormat="1" ht="12.75">
      <c r="B48" s="904" t="s">
        <v>389</v>
      </c>
      <c r="C48" s="470">
        <v>0</v>
      </c>
      <c r="D48" s="470">
        <v>0</v>
      </c>
      <c r="E48" s="470">
        <v>0</v>
      </c>
      <c r="F48" s="470">
        <v>0</v>
      </c>
      <c r="G48" s="470">
        <v>17</v>
      </c>
      <c r="H48" s="488">
        <v>0</v>
      </c>
    </row>
    <row r="49" spans="2:8" s="2" customFormat="1" ht="12.75">
      <c r="B49" s="903" t="s">
        <v>58</v>
      </c>
      <c r="C49" s="467">
        <v>5991</v>
      </c>
      <c r="D49" s="467">
        <v>13723</v>
      </c>
      <c r="E49" s="467">
        <v>7363</v>
      </c>
      <c r="F49" s="467">
        <v>27207</v>
      </c>
      <c r="G49" s="467">
        <v>119131</v>
      </c>
      <c r="H49" s="484">
        <v>102599</v>
      </c>
    </row>
    <row r="50" spans="2:8" s="2" customFormat="1" ht="4.5" customHeight="1">
      <c r="B50" s="902"/>
      <c r="C50" s="901"/>
      <c r="D50" s="900"/>
      <c r="E50" s="900"/>
      <c r="F50" s="900"/>
      <c r="G50" s="900"/>
      <c r="H50" s="899"/>
    </row>
    <row r="51" spans="2:8" s="2" customFormat="1" ht="12.75">
      <c r="B51" s="898" t="s">
        <v>791</v>
      </c>
      <c r="C51" s="897"/>
      <c r="D51" s="896"/>
      <c r="E51" s="896"/>
      <c r="F51" s="896"/>
      <c r="G51" s="896"/>
      <c r="H51" s="896"/>
    </row>
    <row r="52" spans="2:8" s="2" customFormat="1" ht="14.45" customHeight="1">
      <c r="B52" s="2245" t="s">
        <v>792</v>
      </c>
      <c r="C52" s="2245"/>
      <c r="D52" s="2245"/>
      <c r="E52" s="2245"/>
      <c r="F52" s="2245"/>
      <c r="G52" s="2245"/>
      <c r="H52" s="2245"/>
    </row>
    <row r="53" spans="2:8" s="2" customFormat="1" ht="28.5" hidden="1" customHeight="1">
      <c r="B53" s="2245"/>
      <c r="C53" s="2245"/>
      <c r="D53" s="2245"/>
      <c r="E53" s="2245"/>
      <c r="F53" s="2245"/>
      <c r="G53" s="2245"/>
      <c r="H53" s="2245"/>
    </row>
    <row r="54" spans="2:8" s="2" customFormat="1" ht="12.75" hidden="1">
      <c r="B54" s="243"/>
      <c r="C54" s="243"/>
      <c r="D54" s="243"/>
      <c r="E54" s="243"/>
      <c r="F54" s="243"/>
      <c r="G54" s="243"/>
      <c r="H54" s="243"/>
    </row>
    <row r="55" spans="2:8" s="2" customFormat="1" ht="12.75" hidden="1">
      <c r="B55" s="243"/>
      <c r="C55" s="243"/>
      <c r="D55" s="243"/>
      <c r="E55" s="243"/>
      <c r="F55" s="243"/>
      <c r="G55" s="243"/>
      <c r="H55" s="243"/>
    </row>
    <row r="56" spans="2:8" s="2" customFormat="1" ht="12.75" hidden="1">
      <c r="B56" s="243"/>
      <c r="C56" s="243"/>
      <c r="D56" s="243"/>
      <c r="E56" s="243"/>
      <c r="F56" s="243"/>
      <c r="G56" s="243"/>
      <c r="H56" s="243"/>
    </row>
    <row r="57" spans="2:8" s="2" customFormat="1" ht="12.75" hidden="1">
      <c r="B57" s="243"/>
      <c r="C57" s="243"/>
      <c r="D57" s="243"/>
      <c r="E57" s="243"/>
      <c r="F57" s="243"/>
      <c r="G57" s="243"/>
      <c r="H57" s="243"/>
    </row>
    <row r="58" spans="2:8" s="2" customFormat="1" ht="12.75" hidden="1">
      <c r="B58" s="243"/>
      <c r="C58" s="243"/>
      <c r="D58" s="243"/>
      <c r="E58" s="243"/>
      <c r="F58" s="243"/>
      <c r="G58" s="243"/>
      <c r="H58" s="243"/>
    </row>
    <row r="59" spans="2:8" s="2" customFormat="1" ht="12.75" hidden="1">
      <c r="B59" s="243"/>
      <c r="C59" s="243"/>
      <c r="D59" s="243"/>
      <c r="E59" s="243"/>
      <c r="F59" s="243"/>
      <c r="G59" s="243"/>
      <c r="H59" s="243"/>
    </row>
    <row r="60" spans="2:8" s="2" customFormat="1" ht="12.75" hidden="1">
      <c r="B60" s="243"/>
      <c r="C60" s="243"/>
      <c r="D60" s="243"/>
      <c r="E60" s="243"/>
      <c r="F60" s="243"/>
      <c r="G60" s="243"/>
      <c r="H60" s="243"/>
    </row>
    <row r="61" spans="2:8" s="2" customFormat="1" ht="12.75" hidden="1">
      <c r="B61" s="243"/>
      <c r="C61" s="243"/>
      <c r="D61" s="243"/>
      <c r="E61" s="243"/>
      <c r="F61" s="243"/>
      <c r="G61" s="243"/>
      <c r="H61" s="243"/>
    </row>
    <row r="62" spans="2:8" s="2" customFormat="1" ht="12.75" hidden="1">
      <c r="B62" s="243"/>
      <c r="C62" s="243"/>
      <c r="D62" s="243"/>
      <c r="E62" s="243"/>
      <c r="F62" s="243"/>
      <c r="G62" s="243"/>
      <c r="H62" s="243"/>
    </row>
    <row r="63" spans="2:8" s="2" customFormat="1" ht="12.75" hidden="1">
      <c r="B63" s="243"/>
      <c r="C63" s="243"/>
      <c r="D63" s="243"/>
      <c r="E63" s="243"/>
      <c r="F63" s="243"/>
      <c r="G63" s="243"/>
      <c r="H63" s="243"/>
    </row>
    <row r="64" spans="2:8" s="2" customFormat="1" ht="12.75" hidden="1">
      <c r="B64" s="243"/>
      <c r="C64" s="243"/>
      <c r="D64" s="243"/>
      <c r="E64" s="243"/>
      <c r="F64" s="243"/>
      <c r="G64" s="243"/>
      <c r="H64" s="243"/>
    </row>
    <row r="65" spans="2:8" s="2" customFormat="1" ht="12.75" hidden="1">
      <c r="B65" s="243"/>
      <c r="C65" s="243"/>
      <c r="D65" s="243"/>
      <c r="E65" s="243"/>
      <c r="F65" s="243"/>
      <c r="G65" s="243"/>
      <c r="H65" s="243"/>
    </row>
    <row r="66" spans="2:8" s="2" customFormat="1" ht="12.75" hidden="1">
      <c r="B66" s="243"/>
      <c r="C66" s="243"/>
      <c r="D66" s="243"/>
      <c r="E66" s="243"/>
      <c r="F66" s="243"/>
      <c r="G66" s="243"/>
      <c r="H66" s="243"/>
    </row>
    <row r="67" spans="2:8" s="2" customFormat="1" ht="12.75" hidden="1">
      <c r="B67" s="243"/>
      <c r="C67" s="243"/>
      <c r="D67" s="243"/>
      <c r="E67" s="243"/>
      <c r="F67" s="243"/>
      <c r="G67" s="243"/>
      <c r="H67" s="243"/>
    </row>
    <row r="68" spans="2:8" s="2" customFormat="1" ht="12.75" hidden="1">
      <c r="B68" s="243"/>
      <c r="C68" s="243"/>
      <c r="D68" s="243"/>
      <c r="E68" s="243"/>
      <c r="F68" s="243"/>
      <c r="G68" s="243"/>
      <c r="H68" s="243"/>
    </row>
    <row r="69" spans="2:8" s="2" customFormat="1" ht="12.75" hidden="1">
      <c r="B69" s="243"/>
      <c r="C69" s="243"/>
      <c r="D69" s="243"/>
      <c r="E69" s="243"/>
      <c r="F69" s="243"/>
      <c r="G69" s="243"/>
      <c r="H69" s="243"/>
    </row>
    <row r="70" spans="2:8" s="2" customFormat="1" ht="12.75" hidden="1">
      <c r="B70" s="243"/>
      <c r="C70" s="243"/>
      <c r="D70" s="243"/>
      <c r="E70" s="243"/>
      <c r="F70" s="243"/>
      <c r="G70" s="243"/>
      <c r="H70" s="243"/>
    </row>
    <row r="71" spans="2:8" s="2" customFormat="1" ht="12.75" hidden="1">
      <c r="B71" s="243"/>
      <c r="C71" s="243"/>
      <c r="D71" s="243"/>
      <c r="E71" s="243"/>
      <c r="F71" s="243"/>
      <c r="G71" s="243"/>
      <c r="H71" s="243"/>
    </row>
    <row r="72" spans="2:8" s="2" customFormat="1" ht="12.75" hidden="1">
      <c r="B72" s="243"/>
      <c r="C72" s="243"/>
      <c r="D72" s="243"/>
      <c r="E72" s="243"/>
      <c r="F72" s="243"/>
      <c r="G72" s="243"/>
      <c r="H72" s="243"/>
    </row>
    <row r="73" spans="2:8" s="2" customFormat="1" ht="12.75" hidden="1">
      <c r="B73" s="243"/>
      <c r="C73" s="243"/>
      <c r="D73" s="243"/>
      <c r="E73" s="243"/>
      <c r="F73" s="243"/>
      <c r="G73" s="243"/>
      <c r="H73" s="243"/>
    </row>
    <row r="74" spans="2:8" s="2" customFormat="1" ht="12.75" hidden="1">
      <c r="B74" s="243"/>
      <c r="C74" s="243"/>
      <c r="D74" s="243"/>
      <c r="E74" s="243"/>
      <c r="F74" s="243"/>
      <c r="G74" s="243"/>
      <c r="H74" s="243"/>
    </row>
    <row r="75" spans="2:8" s="2" customFormat="1" ht="12.75" hidden="1">
      <c r="B75" s="243"/>
      <c r="C75" s="243"/>
      <c r="D75" s="243"/>
      <c r="E75" s="243"/>
      <c r="F75" s="243"/>
      <c r="G75" s="243"/>
      <c r="H75" s="243"/>
    </row>
    <row r="76" spans="2:8" s="2" customFormat="1" ht="12.75" hidden="1">
      <c r="B76" s="243"/>
      <c r="C76" s="243"/>
      <c r="D76" s="243"/>
      <c r="E76" s="243"/>
      <c r="F76" s="243"/>
      <c r="G76" s="243"/>
      <c r="H76" s="243"/>
    </row>
    <row r="77" spans="2:8" s="2" customFormat="1" ht="12.75" hidden="1">
      <c r="B77" s="243"/>
      <c r="C77" s="243"/>
      <c r="D77" s="243"/>
      <c r="E77" s="243"/>
      <c r="F77" s="243"/>
      <c r="G77" s="243"/>
      <c r="H77" s="243"/>
    </row>
    <row r="78" spans="2:8" s="2" customFormat="1" ht="12.75" hidden="1">
      <c r="B78" s="243"/>
      <c r="C78" s="243"/>
      <c r="D78" s="243"/>
      <c r="E78" s="243"/>
      <c r="F78" s="243"/>
      <c r="G78" s="243"/>
      <c r="H78" s="243"/>
    </row>
    <row r="79" spans="2:8" s="2" customFormat="1" ht="12.75" hidden="1">
      <c r="B79" s="243"/>
      <c r="C79" s="243"/>
      <c r="D79" s="243"/>
      <c r="E79" s="243"/>
      <c r="F79" s="243"/>
      <c r="G79" s="243"/>
      <c r="H79" s="243"/>
    </row>
    <row r="80" spans="2:8" s="2" customFormat="1" ht="12.75" hidden="1">
      <c r="B80" s="243"/>
      <c r="C80" s="243"/>
      <c r="D80" s="243"/>
      <c r="E80" s="243"/>
      <c r="F80" s="243"/>
      <c r="G80" s="243"/>
      <c r="H80" s="243"/>
    </row>
    <row r="81" spans="2:8" s="2" customFormat="1" ht="12.75" hidden="1">
      <c r="B81" s="243"/>
      <c r="C81" s="243"/>
      <c r="D81" s="243"/>
      <c r="E81" s="243"/>
      <c r="F81" s="243"/>
      <c r="G81" s="243"/>
      <c r="H81" s="243"/>
    </row>
    <row r="82" spans="2:8" s="2" customFormat="1" ht="12.75" hidden="1">
      <c r="B82" s="243"/>
      <c r="C82" s="243"/>
      <c r="D82" s="243"/>
      <c r="E82" s="243"/>
      <c r="F82" s="243"/>
      <c r="G82" s="243"/>
      <c r="H82" s="243"/>
    </row>
    <row r="83" spans="2:8" s="2" customFormat="1" ht="12.75" hidden="1">
      <c r="B83" s="243"/>
      <c r="C83" s="243"/>
      <c r="D83" s="243"/>
      <c r="E83" s="243"/>
      <c r="F83" s="243"/>
      <c r="G83" s="243"/>
      <c r="H83" s="243"/>
    </row>
    <row r="84" spans="2:8" s="2" customFormat="1" ht="12.75" hidden="1">
      <c r="B84" s="243"/>
      <c r="C84" s="243"/>
      <c r="D84" s="243"/>
      <c r="E84" s="243"/>
      <c r="F84" s="243"/>
      <c r="G84" s="243"/>
      <c r="H84" s="243"/>
    </row>
    <row r="85" spans="2:8" s="2" customFormat="1" ht="12.75" hidden="1">
      <c r="B85" s="243"/>
      <c r="C85" s="243"/>
      <c r="D85" s="243"/>
      <c r="E85" s="243"/>
      <c r="F85" s="243"/>
      <c r="G85" s="243"/>
      <c r="H85" s="243"/>
    </row>
    <row r="86" spans="2:8" s="2" customFormat="1" ht="12.75" hidden="1">
      <c r="B86" s="243"/>
      <c r="C86" s="243"/>
      <c r="D86" s="243"/>
      <c r="E86" s="243"/>
      <c r="F86" s="243"/>
      <c r="G86" s="243"/>
      <c r="H86" s="243"/>
    </row>
    <row r="87" spans="2:8" s="2" customFormat="1" ht="12.75" hidden="1">
      <c r="B87" s="243"/>
      <c r="C87" s="243"/>
      <c r="D87" s="243"/>
      <c r="E87" s="243"/>
      <c r="F87" s="243"/>
      <c r="G87" s="243"/>
      <c r="H87" s="243"/>
    </row>
    <row r="88" spans="2:8" s="2" customFormat="1" ht="12.75" hidden="1">
      <c r="B88" s="243"/>
      <c r="C88" s="243"/>
      <c r="D88" s="243"/>
      <c r="E88" s="243"/>
      <c r="F88" s="243"/>
      <c r="G88" s="243"/>
      <c r="H88" s="243"/>
    </row>
    <row r="89" spans="2:8" s="2" customFormat="1" ht="12.75" hidden="1">
      <c r="B89" s="243"/>
      <c r="C89" s="243"/>
      <c r="D89" s="243"/>
      <c r="E89" s="243"/>
      <c r="F89" s="243"/>
      <c r="G89" s="243"/>
      <c r="H89" s="243"/>
    </row>
    <row r="90" spans="2:8" s="2" customFormat="1" ht="12.75" hidden="1">
      <c r="B90" s="243"/>
      <c r="C90" s="243"/>
      <c r="D90" s="243"/>
      <c r="E90" s="243"/>
      <c r="F90" s="243"/>
      <c r="G90" s="243"/>
      <c r="H90" s="243"/>
    </row>
    <row r="91" spans="2:8" s="2" customFormat="1" ht="12.75" hidden="1">
      <c r="B91" s="243"/>
      <c r="C91" s="243"/>
      <c r="D91" s="243"/>
      <c r="E91" s="243"/>
      <c r="F91" s="243"/>
      <c r="G91" s="243"/>
      <c r="H91" s="243"/>
    </row>
    <row r="92" spans="2:8" s="2" customFormat="1" ht="12.75" hidden="1">
      <c r="B92" s="243"/>
      <c r="C92" s="243"/>
      <c r="D92" s="243"/>
      <c r="E92" s="243"/>
      <c r="F92" s="243"/>
      <c r="G92" s="243"/>
      <c r="H92" s="243"/>
    </row>
    <row r="93" spans="2:8" s="2" customFormat="1" ht="12.75" hidden="1">
      <c r="B93" s="243"/>
      <c r="C93" s="243"/>
      <c r="D93" s="243"/>
      <c r="E93" s="243"/>
      <c r="F93" s="243"/>
      <c r="G93" s="243"/>
      <c r="H93" s="243"/>
    </row>
    <row r="94" spans="2:8" s="2" customFormat="1" ht="12.75" hidden="1">
      <c r="B94" s="243"/>
      <c r="C94" s="243"/>
      <c r="D94" s="243"/>
      <c r="E94" s="243"/>
      <c r="F94" s="243"/>
      <c r="G94" s="243"/>
      <c r="H94" s="243"/>
    </row>
    <row r="95" spans="2:8" s="2" customFormat="1" ht="12.75" hidden="1">
      <c r="B95" s="243"/>
      <c r="C95" s="243"/>
      <c r="D95" s="243"/>
      <c r="E95" s="243"/>
      <c r="F95" s="243"/>
      <c r="G95" s="243"/>
      <c r="H95" s="243"/>
    </row>
    <row r="96" spans="2:8" s="2" customFormat="1" ht="12.75" hidden="1">
      <c r="B96" s="243"/>
      <c r="C96" s="243"/>
      <c r="D96" s="243"/>
      <c r="E96" s="243"/>
      <c r="F96" s="243"/>
      <c r="G96" s="243"/>
      <c r="H96" s="243"/>
    </row>
    <row r="97" spans="2:8" s="2" customFormat="1" ht="12.75" hidden="1">
      <c r="B97" s="243"/>
      <c r="C97" s="243"/>
      <c r="D97" s="243"/>
      <c r="E97" s="243"/>
      <c r="F97" s="243"/>
      <c r="G97" s="243"/>
      <c r="H97" s="243"/>
    </row>
    <row r="98" spans="2:8" s="2" customFormat="1" ht="12.75" hidden="1">
      <c r="B98" s="243"/>
      <c r="C98" s="243"/>
      <c r="D98" s="243"/>
      <c r="E98" s="243"/>
      <c r="F98" s="243"/>
      <c r="G98" s="243"/>
      <c r="H98" s="243"/>
    </row>
    <row r="99" spans="2:8" s="2" customFormat="1" ht="12.75" hidden="1">
      <c r="B99" s="243"/>
      <c r="C99" s="243"/>
      <c r="D99" s="243"/>
      <c r="E99" s="243"/>
      <c r="F99" s="243"/>
      <c r="G99" s="243"/>
      <c r="H99" s="243"/>
    </row>
    <row r="100" spans="2:8" s="2" customFormat="1" ht="12.75" hidden="1">
      <c r="B100" s="243"/>
      <c r="C100" s="243"/>
      <c r="D100" s="243"/>
      <c r="E100" s="243"/>
      <c r="F100" s="243"/>
      <c r="G100" s="243"/>
      <c r="H100" s="243"/>
    </row>
    <row r="101" spans="2:8" s="2" customFormat="1" ht="12.75" hidden="1">
      <c r="B101" s="243"/>
      <c r="C101" s="243"/>
      <c r="D101" s="243"/>
      <c r="E101" s="243"/>
      <c r="F101" s="243"/>
      <c r="G101" s="243"/>
      <c r="H101" s="243"/>
    </row>
    <row r="102" spans="2:8" s="2" customFormat="1" ht="12.75" hidden="1">
      <c r="B102" s="243"/>
      <c r="C102" s="243"/>
      <c r="D102" s="243"/>
      <c r="E102" s="243"/>
      <c r="F102" s="243"/>
      <c r="G102" s="243"/>
      <c r="H102" s="243"/>
    </row>
    <row r="103" spans="2:8" s="2" customFormat="1" ht="12.75" hidden="1">
      <c r="B103" s="243"/>
      <c r="C103" s="243"/>
      <c r="D103" s="243"/>
      <c r="E103" s="243"/>
      <c r="F103" s="243"/>
      <c r="G103" s="243"/>
      <c r="H103" s="243"/>
    </row>
    <row r="104" spans="2:8" s="2" customFormat="1" ht="12.75" hidden="1">
      <c r="B104" s="243"/>
      <c r="C104" s="243"/>
      <c r="D104" s="243"/>
      <c r="E104" s="243"/>
      <c r="F104" s="243"/>
      <c r="G104" s="243"/>
      <c r="H104" s="243"/>
    </row>
    <row r="105" spans="2:8" s="2" customFormat="1" ht="12.75" hidden="1">
      <c r="B105" s="243"/>
      <c r="C105" s="243"/>
      <c r="D105" s="243"/>
      <c r="E105" s="243"/>
      <c r="F105" s="243"/>
      <c r="G105" s="243"/>
      <c r="H105" s="243"/>
    </row>
    <row r="106" spans="2:8" s="2" customFormat="1" ht="12.75" hidden="1">
      <c r="B106" s="243"/>
      <c r="C106" s="243"/>
      <c r="D106" s="243"/>
      <c r="E106" s="243"/>
      <c r="F106" s="243"/>
      <c r="G106" s="243"/>
      <c r="H106" s="243"/>
    </row>
    <row r="107" spans="2:8" s="2" customFormat="1" ht="12.75" hidden="1">
      <c r="B107" s="243"/>
      <c r="C107" s="243"/>
      <c r="D107" s="243"/>
      <c r="E107" s="243"/>
      <c r="F107" s="243"/>
      <c r="G107" s="243"/>
      <c r="H107" s="243"/>
    </row>
    <row r="108" spans="2:8" s="2" customFormat="1" ht="12.75" hidden="1">
      <c r="B108" s="243"/>
      <c r="C108" s="243"/>
      <c r="D108" s="243"/>
      <c r="E108" s="243"/>
      <c r="F108" s="243"/>
      <c r="G108" s="243"/>
      <c r="H108" s="243"/>
    </row>
    <row r="109" spans="2:8" s="2" customFormat="1" ht="12.75" hidden="1">
      <c r="B109" s="243"/>
      <c r="C109" s="243"/>
      <c r="D109" s="243"/>
      <c r="E109" s="243"/>
      <c r="F109" s="243"/>
      <c r="G109" s="243"/>
      <c r="H109" s="243"/>
    </row>
    <row r="110" spans="2:8" s="2" customFormat="1" ht="12.75" hidden="1">
      <c r="B110" s="243"/>
      <c r="C110" s="243"/>
      <c r="D110" s="243"/>
      <c r="E110" s="243"/>
      <c r="F110" s="243"/>
      <c r="G110" s="243"/>
      <c r="H110" s="243"/>
    </row>
    <row r="111" spans="2:8" s="2" customFormat="1" ht="12.75" hidden="1">
      <c r="B111" s="243"/>
      <c r="C111" s="243"/>
      <c r="D111" s="243"/>
      <c r="E111" s="243"/>
      <c r="F111" s="243"/>
      <c r="G111" s="243"/>
      <c r="H111" s="243"/>
    </row>
    <row r="112" spans="2:8" s="2" customFormat="1" ht="12.75" hidden="1">
      <c r="B112" s="243"/>
      <c r="C112" s="243"/>
      <c r="D112" s="243"/>
      <c r="E112" s="243"/>
      <c r="F112" s="243"/>
      <c r="G112" s="243"/>
      <c r="H112" s="243"/>
    </row>
    <row r="113" spans="2:8" s="2" customFormat="1" ht="12.75" hidden="1">
      <c r="B113" s="243"/>
      <c r="C113" s="243"/>
      <c r="D113" s="243"/>
      <c r="E113" s="243"/>
      <c r="F113" s="243"/>
      <c r="G113" s="243"/>
      <c r="H113" s="243"/>
    </row>
    <row r="114" spans="2:8" s="2" customFormat="1" ht="12.75" hidden="1">
      <c r="B114" s="243"/>
      <c r="C114" s="243"/>
      <c r="D114" s="243"/>
      <c r="E114" s="243"/>
      <c r="F114" s="243"/>
      <c r="G114" s="243"/>
      <c r="H114" s="243"/>
    </row>
    <row r="115" spans="2:8" s="2" customFormat="1" ht="12.75" hidden="1">
      <c r="B115" s="243"/>
      <c r="C115" s="243"/>
      <c r="D115" s="243"/>
      <c r="E115" s="243"/>
      <c r="F115" s="243"/>
      <c r="G115" s="243"/>
      <c r="H115" s="243"/>
    </row>
    <row r="116" spans="2:8" s="2" customFormat="1" ht="12.75" hidden="1">
      <c r="B116" s="243"/>
      <c r="C116" s="243"/>
      <c r="D116" s="243"/>
      <c r="E116" s="243"/>
      <c r="F116" s="243"/>
      <c r="G116" s="243"/>
      <c r="H116" s="243"/>
    </row>
    <row r="117" spans="2:8" s="2" customFormat="1" ht="12.75" hidden="1">
      <c r="B117" s="243"/>
      <c r="C117" s="243"/>
      <c r="D117" s="243"/>
      <c r="E117" s="243"/>
      <c r="F117" s="243"/>
      <c r="G117" s="243"/>
      <c r="H117" s="243"/>
    </row>
    <row r="118" spans="2:8" s="2" customFormat="1" ht="12.75" hidden="1">
      <c r="B118" s="243"/>
      <c r="C118" s="243"/>
      <c r="D118" s="243"/>
      <c r="E118" s="243"/>
      <c r="F118" s="243"/>
      <c r="G118" s="243"/>
      <c r="H118" s="243"/>
    </row>
    <row r="119" spans="2:8" s="2" customFormat="1" ht="12.75" hidden="1">
      <c r="B119" s="243"/>
      <c r="C119" s="243"/>
      <c r="D119" s="243"/>
      <c r="E119" s="243"/>
      <c r="F119" s="243"/>
      <c r="G119" s="243"/>
      <c r="H119" s="243"/>
    </row>
    <row r="120" spans="2:8" s="2" customFormat="1" ht="12.75" hidden="1">
      <c r="B120" s="243"/>
      <c r="C120" s="243"/>
      <c r="D120" s="243"/>
      <c r="E120" s="243"/>
      <c r="F120" s="243"/>
      <c r="G120" s="243"/>
      <c r="H120" s="243"/>
    </row>
    <row r="121" spans="2:8" s="2" customFormat="1" ht="12.75" hidden="1">
      <c r="B121" s="243"/>
      <c r="C121" s="243"/>
      <c r="D121" s="243"/>
      <c r="E121" s="243"/>
      <c r="F121" s="243"/>
      <c r="G121" s="243"/>
      <c r="H121" s="243"/>
    </row>
    <row r="122" spans="2:8" s="2" customFormat="1" ht="12.75" hidden="1">
      <c r="B122" s="243"/>
      <c r="C122" s="243"/>
      <c r="D122" s="243"/>
      <c r="E122" s="243"/>
      <c r="F122" s="243"/>
      <c r="G122" s="243"/>
      <c r="H122" s="243"/>
    </row>
    <row r="123" spans="2:8" s="2" customFormat="1" ht="12.75" hidden="1">
      <c r="B123" s="243"/>
      <c r="C123" s="243"/>
      <c r="D123" s="243"/>
      <c r="E123" s="243"/>
      <c r="F123" s="243"/>
      <c r="G123" s="243"/>
      <c r="H123" s="243"/>
    </row>
    <row r="124" spans="2:8" s="2" customFormat="1" ht="12.75" hidden="1">
      <c r="B124" s="243"/>
      <c r="C124" s="243"/>
      <c r="D124" s="243"/>
      <c r="E124" s="243"/>
      <c r="F124" s="243"/>
      <c r="G124" s="243"/>
      <c r="H124" s="243"/>
    </row>
    <row r="125" spans="2:8" s="2" customFormat="1" ht="12.75" hidden="1">
      <c r="B125" s="243"/>
      <c r="C125" s="243"/>
      <c r="D125" s="243"/>
      <c r="E125" s="243"/>
      <c r="F125" s="243"/>
      <c r="G125" s="243"/>
      <c r="H125" s="243"/>
    </row>
    <row r="126" spans="2:8" s="2" customFormat="1" ht="12.75" hidden="1">
      <c r="B126" s="243"/>
      <c r="C126" s="243"/>
      <c r="D126" s="243"/>
      <c r="E126" s="243"/>
      <c r="F126" s="243"/>
      <c r="G126" s="243"/>
      <c r="H126" s="243"/>
    </row>
    <row r="127" spans="2:8" s="2" customFormat="1" ht="12.75" hidden="1">
      <c r="B127" s="243"/>
      <c r="C127" s="243"/>
      <c r="D127" s="243"/>
      <c r="E127" s="243"/>
      <c r="F127" s="243"/>
      <c r="G127" s="243"/>
      <c r="H127" s="243"/>
    </row>
    <row r="128" spans="2:8" s="2" customFormat="1" ht="12.75" hidden="1">
      <c r="B128" s="243"/>
      <c r="C128" s="243"/>
      <c r="D128" s="243"/>
      <c r="E128" s="243"/>
      <c r="F128" s="243"/>
      <c r="G128" s="243"/>
      <c r="H128" s="243"/>
    </row>
    <row r="129" spans="2:8" s="2" customFormat="1" ht="12.75" hidden="1">
      <c r="B129" s="243"/>
      <c r="C129" s="243"/>
      <c r="D129" s="243"/>
      <c r="E129" s="243"/>
      <c r="F129" s="243"/>
      <c r="G129" s="243"/>
      <c r="H129" s="243"/>
    </row>
    <row r="130" spans="2:8" s="2" customFormat="1" ht="12.75" hidden="1">
      <c r="B130" s="243"/>
      <c r="C130" s="243"/>
      <c r="D130" s="243"/>
      <c r="E130" s="243"/>
      <c r="F130" s="243"/>
      <c r="G130" s="243"/>
      <c r="H130" s="243"/>
    </row>
    <row r="131" spans="2:8" s="2" customFormat="1" ht="12.75" hidden="1">
      <c r="B131" s="243"/>
      <c r="C131" s="243"/>
      <c r="D131" s="243"/>
      <c r="E131" s="243"/>
      <c r="F131" s="243"/>
      <c r="G131" s="243"/>
      <c r="H131" s="243"/>
    </row>
    <row r="132" spans="2:8" s="2" customFormat="1" ht="12.75" hidden="1">
      <c r="B132" s="243"/>
      <c r="C132" s="243"/>
      <c r="D132" s="243"/>
      <c r="E132" s="243"/>
      <c r="F132" s="243"/>
      <c r="G132" s="243"/>
      <c r="H132" s="243"/>
    </row>
    <row r="133" spans="2:8" s="2" customFormat="1" ht="12.75" hidden="1">
      <c r="B133" s="243"/>
      <c r="C133" s="243"/>
      <c r="D133" s="243"/>
      <c r="E133" s="243"/>
      <c r="F133" s="243"/>
      <c r="G133" s="243"/>
      <c r="H133" s="243"/>
    </row>
    <row r="134" spans="2:8" s="2" customFormat="1" ht="12.75" hidden="1">
      <c r="B134" s="243"/>
      <c r="C134" s="243"/>
      <c r="D134" s="243"/>
      <c r="E134" s="243"/>
      <c r="F134" s="243"/>
      <c r="G134" s="243"/>
      <c r="H134" s="243"/>
    </row>
    <row r="135" spans="2:8" s="2" customFormat="1" ht="12.75" hidden="1">
      <c r="B135" s="243"/>
      <c r="C135" s="243"/>
      <c r="D135" s="243"/>
      <c r="E135" s="243"/>
      <c r="F135" s="243"/>
      <c r="G135" s="243"/>
      <c r="H135" s="243"/>
    </row>
    <row r="136" spans="2:8" s="2" customFormat="1" ht="12.75" hidden="1">
      <c r="B136" s="243"/>
      <c r="C136" s="243"/>
      <c r="D136" s="243"/>
      <c r="E136" s="243"/>
      <c r="F136" s="243"/>
      <c r="G136" s="243"/>
      <c r="H136" s="243"/>
    </row>
    <row r="137" spans="2:8" s="2" customFormat="1" ht="12.75" hidden="1">
      <c r="B137" s="243"/>
      <c r="C137" s="243"/>
      <c r="D137" s="243"/>
      <c r="E137" s="243"/>
      <c r="F137" s="243"/>
      <c r="G137" s="243"/>
      <c r="H137" s="243"/>
    </row>
    <row r="138" spans="2:8" s="2" customFormat="1" ht="12.75" hidden="1">
      <c r="B138" s="243"/>
      <c r="C138" s="243"/>
      <c r="D138" s="243"/>
      <c r="E138" s="243"/>
      <c r="F138" s="243"/>
      <c r="G138" s="243"/>
      <c r="H138" s="243"/>
    </row>
    <row r="139" spans="2:8" s="2" customFormat="1" ht="12.75" hidden="1">
      <c r="B139" s="243"/>
      <c r="C139" s="243"/>
      <c r="D139" s="243"/>
      <c r="E139" s="243"/>
      <c r="F139" s="243"/>
      <c r="G139" s="243"/>
      <c r="H139" s="243"/>
    </row>
    <row r="140" spans="2:8" s="2" customFormat="1" ht="12.75" hidden="1">
      <c r="B140" s="243"/>
      <c r="C140" s="243"/>
      <c r="D140" s="243"/>
      <c r="E140" s="243"/>
      <c r="F140" s="243"/>
      <c r="G140" s="243"/>
      <c r="H140" s="243"/>
    </row>
    <row r="141" spans="2:8" s="2" customFormat="1" ht="12.75" hidden="1">
      <c r="B141" s="243"/>
      <c r="C141" s="243"/>
      <c r="D141" s="243"/>
      <c r="E141" s="243"/>
      <c r="F141" s="243"/>
      <c r="G141" s="243"/>
      <c r="H141" s="243"/>
    </row>
    <row r="142" spans="2:8" s="2" customFormat="1" ht="12.75" hidden="1">
      <c r="B142" s="243"/>
      <c r="C142" s="243"/>
      <c r="D142" s="243"/>
      <c r="E142" s="243"/>
      <c r="F142" s="243"/>
      <c r="G142" s="243"/>
      <c r="H142" s="243"/>
    </row>
    <row r="143" spans="2:8" s="2" customFormat="1" ht="12.75" hidden="1">
      <c r="B143" s="243"/>
      <c r="C143" s="243"/>
      <c r="D143" s="243"/>
      <c r="E143" s="243"/>
      <c r="F143" s="243"/>
      <c r="G143" s="243"/>
      <c r="H143" s="243"/>
    </row>
    <row r="144" spans="2:8" s="2" customFormat="1" ht="12.75" hidden="1">
      <c r="B144" s="243"/>
      <c r="C144" s="243"/>
      <c r="D144" s="243"/>
      <c r="E144" s="243"/>
      <c r="F144" s="243"/>
      <c r="G144" s="243"/>
      <c r="H144" s="243"/>
    </row>
    <row r="145" spans="2:8" s="2" customFormat="1" ht="12.75" hidden="1">
      <c r="B145" s="243"/>
      <c r="C145" s="243"/>
      <c r="D145" s="243"/>
      <c r="E145" s="243"/>
      <c r="F145" s="243"/>
      <c r="G145" s="243"/>
      <c r="H145" s="243"/>
    </row>
  </sheetData>
  <mergeCells count="9">
    <mergeCell ref="B53:H53"/>
    <mergeCell ref="B52:H52"/>
    <mergeCell ref="B3:B6"/>
    <mergeCell ref="C4:F4"/>
    <mergeCell ref="G4:H4"/>
    <mergeCell ref="C5:D5"/>
    <mergeCell ref="E5:F5"/>
    <mergeCell ref="G5:G6"/>
    <mergeCell ref="H5:H6"/>
  </mergeCells>
  <hyperlinks>
    <hyperlink ref="B1" location="ToC!A1" display="Retour à la table des matières" xr:uid="{00000000-0004-0000-2200-000000000000}"/>
  </hyperlinks>
  <pageMargins left="0.51181102362204722" right="0.51181102362204722" top="0.51181102362204722" bottom="0.51181102362204722" header="0.23622047244094491" footer="0.23622047244094491"/>
  <pageSetup scale="74" firstPageNumber="6" orientation="landscape" r:id="rId1"/>
  <headerFooter>
    <oddFooter>&amp;L&amp;G&amp;CInformations supplémentaires sur les 
fonds propres réglementaires&amp;RPage &amp;P de &amp;N]</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22CF4-FC82-48B3-BA2C-3BD717BD7B12}">
  <sheetPr codeName="Sheet32">
    <tabColor theme="5"/>
    <pageSetUpPr fitToPage="1"/>
  </sheetPr>
  <dimension ref="A1:E147"/>
  <sheetViews>
    <sheetView zoomScale="120" zoomScaleNormal="120" zoomScaleSheetLayoutView="85" workbookViewId="0"/>
  </sheetViews>
  <sheetFormatPr defaultColWidth="0" defaultRowHeight="15" zeroHeight="1"/>
  <cols>
    <col min="1" max="1" width="1.42578125" style="1" customWidth="1"/>
    <col min="2" max="2" width="43.85546875" style="1" customWidth="1"/>
    <col min="3" max="4" width="22.42578125" style="1" customWidth="1"/>
    <col min="5" max="5" width="1.42578125" style="1" customWidth="1"/>
    <col min="6" max="16384" width="8.42578125" style="1" hidden="1"/>
  </cols>
  <sheetData>
    <row r="1" spans="2:4" ht="12.2" customHeight="1">
      <c r="B1" s="100" t="s">
        <v>5</v>
      </c>
    </row>
    <row r="2" spans="2:4" s="31" customFormat="1" ht="20.100000000000001" customHeight="1">
      <c r="B2" s="931" t="s">
        <v>1222</v>
      </c>
      <c r="C2" s="930"/>
      <c r="D2" s="929"/>
    </row>
    <row r="3" spans="2:4" s="2" customFormat="1" ht="15" customHeight="1">
      <c r="B3" s="2250" t="s">
        <v>701</v>
      </c>
      <c r="C3" s="928" t="s">
        <v>77</v>
      </c>
      <c r="D3" s="927" t="s">
        <v>149</v>
      </c>
    </row>
    <row r="4" spans="2:4" s="2" customFormat="1" ht="12.75">
      <c r="B4" s="2251"/>
      <c r="C4" s="781" t="s">
        <v>448</v>
      </c>
      <c r="D4" s="780" t="s">
        <v>447</v>
      </c>
    </row>
    <row r="5" spans="2:4" s="2" customFormat="1" ht="12.75">
      <c r="B5" s="1654" t="str">
        <f>CurrQtr</f>
        <v>T3 2023 
Bâle III révisé</v>
      </c>
      <c r="C5" s="926"/>
      <c r="D5" s="925"/>
    </row>
    <row r="6" spans="2:4" s="2" customFormat="1" ht="12.75">
      <c r="B6" s="924" t="s">
        <v>437</v>
      </c>
      <c r="C6" s="188"/>
      <c r="D6" s="915"/>
    </row>
    <row r="7" spans="2:4" s="2" customFormat="1" ht="34.35" customHeight="1">
      <c r="B7" s="1720" t="s">
        <v>1223</v>
      </c>
      <c r="C7" s="188">
        <v>8963</v>
      </c>
      <c r="D7" s="915">
        <v>4063</v>
      </c>
    </row>
    <row r="8" spans="2:4" s="2" customFormat="1" ht="12.75">
      <c r="B8" s="1720" t="s">
        <v>1224</v>
      </c>
      <c r="C8" s="470">
        <v>0</v>
      </c>
      <c r="D8" s="921">
        <v>0</v>
      </c>
    </row>
    <row r="9" spans="2:4" s="2" customFormat="1" ht="12.75">
      <c r="B9" s="916" t="s">
        <v>438</v>
      </c>
      <c r="C9" s="906">
        <v>8963</v>
      </c>
      <c r="D9" s="923">
        <v>4063</v>
      </c>
    </row>
    <row r="10" spans="2:4" s="2" customFormat="1" ht="12.75">
      <c r="B10" s="916" t="s">
        <v>439</v>
      </c>
      <c r="C10" s="188">
        <v>16932</v>
      </c>
      <c r="D10" s="915">
        <v>432</v>
      </c>
    </row>
    <row r="11" spans="2:4" s="2" customFormat="1" ht="12.75">
      <c r="B11" s="916" t="s">
        <v>440</v>
      </c>
      <c r="C11" s="188">
        <v>0</v>
      </c>
      <c r="D11" s="915">
        <v>0</v>
      </c>
    </row>
    <row r="12" spans="2:4" s="2" customFormat="1" ht="12.75">
      <c r="B12" s="922" t="s">
        <v>441</v>
      </c>
      <c r="C12" s="470">
        <v>0</v>
      </c>
      <c r="D12" s="921">
        <v>0</v>
      </c>
    </row>
    <row r="13" spans="2:4" s="2" customFormat="1" ht="12.75">
      <c r="B13" s="920" t="s">
        <v>442</v>
      </c>
      <c r="C13" s="467">
        <v>25895</v>
      </c>
      <c r="D13" s="919">
        <v>4495</v>
      </c>
    </row>
    <row r="14" spans="2:4" s="2" customFormat="1" ht="12.75">
      <c r="B14" s="918" t="s">
        <v>390</v>
      </c>
      <c r="C14" s="318"/>
      <c r="D14" s="917"/>
    </row>
    <row r="15" spans="2:4" s="2" customFormat="1" ht="12.75">
      <c r="B15" s="916" t="s">
        <v>432</v>
      </c>
      <c r="C15" s="188">
        <v>391</v>
      </c>
      <c r="D15" s="915">
        <v>7</v>
      </c>
    </row>
    <row r="16" spans="2:4" s="2" customFormat="1" ht="12.75">
      <c r="B16" s="914" t="s">
        <v>395</v>
      </c>
      <c r="C16" s="913">
        <v>0</v>
      </c>
      <c r="D16" s="912">
        <v>-28</v>
      </c>
    </row>
    <row r="17" spans="2:4" s="2" customFormat="1" ht="7.35" customHeight="1">
      <c r="B17" s="2" t="s">
        <v>81</v>
      </c>
    </row>
    <row r="18" spans="2:4" s="2" customFormat="1" ht="12.75">
      <c r="B18" s="1654" t="str">
        <f>LastQtr</f>
        <v>T2 2023 _x000D_
Bâle III révisé</v>
      </c>
      <c r="C18" s="926"/>
      <c r="D18" s="925"/>
    </row>
    <row r="19" spans="2:4" s="2" customFormat="1" ht="12.75">
      <c r="B19" s="924" t="s">
        <v>437</v>
      </c>
      <c r="C19" s="188"/>
      <c r="D19" s="915"/>
    </row>
    <row r="20" spans="2:4" s="2" customFormat="1" ht="32.85" customHeight="1">
      <c r="B20" s="1720" t="s">
        <v>1223</v>
      </c>
      <c r="C20" s="188">
        <v>8181</v>
      </c>
      <c r="D20" s="915">
        <v>2461</v>
      </c>
    </row>
    <row r="21" spans="2:4" s="2" customFormat="1" ht="12.75">
      <c r="B21" s="1720" t="s">
        <v>1224</v>
      </c>
      <c r="C21" s="470">
        <v>0</v>
      </c>
      <c r="D21" s="921">
        <v>0</v>
      </c>
    </row>
    <row r="22" spans="2:4" s="2" customFormat="1" ht="12.75">
      <c r="B22" s="916" t="s">
        <v>438</v>
      </c>
      <c r="C22" s="906">
        <v>8181</v>
      </c>
      <c r="D22" s="923">
        <v>2461</v>
      </c>
    </row>
    <row r="23" spans="2:4" s="2" customFormat="1" ht="12.75">
      <c r="B23" s="916" t="s">
        <v>439</v>
      </c>
      <c r="C23" s="188">
        <v>16835</v>
      </c>
      <c r="D23" s="915">
        <v>208</v>
      </c>
    </row>
    <row r="24" spans="2:4" s="2" customFormat="1" ht="12.75">
      <c r="B24" s="916" t="s">
        <v>440</v>
      </c>
      <c r="C24" s="188">
        <v>0</v>
      </c>
      <c r="D24" s="915">
        <v>0</v>
      </c>
    </row>
    <row r="25" spans="2:4" s="2" customFormat="1" ht="12.75">
      <c r="B25" s="922" t="s">
        <v>441</v>
      </c>
      <c r="C25" s="470">
        <v>0</v>
      </c>
      <c r="D25" s="921">
        <v>0</v>
      </c>
    </row>
    <row r="26" spans="2:4" s="2" customFormat="1" ht="12.75">
      <c r="B26" s="920" t="s">
        <v>442</v>
      </c>
      <c r="C26" s="467">
        <v>25016</v>
      </c>
      <c r="D26" s="919">
        <v>2669</v>
      </c>
    </row>
    <row r="27" spans="2:4" s="2" customFormat="1" ht="12.75">
      <c r="B27" s="918" t="s">
        <v>390</v>
      </c>
      <c r="C27" s="318"/>
      <c r="D27" s="917"/>
    </row>
    <row r="28" spans="2:4" s="2" customFormat="1" ht="12.75">
      <c r="B28" s="916" t="s">
        <v>432</v>
      </c>
      <c r="C28" s="188">
        <v>473</v>
      </c>
      <c r="D28" s="915">
        <v>11</v>
      </c>
    </row>
    <row r="29" spans="2:4" s="2" customFormat="1" ht="12.75">
      <c r="B29" s="914" t="s">
        <v>395</v>
      </c>
      <c r="C29" s="913">
        <v>0</v>
      </c>
      <c r="D29" s="912">
        <v>-25</v>
      </c>
    </row>
    <row r="30" spans="2:4" s="2" customFormat="1" ht="7.35" customHeight="1">
      <c r="B30" s="2" t="s">
        <v>81</v>
      </c>
    </row>
    <row r="31" spans="2:4" s="2" customFormat="1" ht="12.75">
      <c r="B31" s="1654" t="str">
        <f>Last2Qtr</f>
        <v>T1 2023 _x000D_
Bâle III</v>
      </c>
      <c r="C31" s="926"/>
      <c r="D31" s="925"/>
    </row>
    <row r="32" spans="2:4" s="2" customFormat="1" ht="12.75">
      <c r="B32" s="924" t="s">
        <v>437</v>
      </c>
      <c r="C32" s="188"/>
      <c r="D32" s="915"/>
    </row>
    <row r="33" spans="2:4" s="2" customFormat="1" ht="33.6" customHeight="1">
      <c r="B33" s="1720" t="s">
        <v>1223</v>
      </c>
      <c r="C33" s="188">
        <v>7580</v>
      </c>
      <c r="D33" s="915">
        <v>2914</v>
      </c>
    </row>
    <row r="34" spans="2:4" s="2" customFormat="1" ht="12.75">
      <c r="B34" s="1720" t="s">
        <v>1224</v>
      </c>
      <c r="C34" s="470">
        <v>0</v>
      </c>
      <c r="D34" s="921">
        <v>0</v>
      </c>
    </row>
    <row r="35" spans="2:4" s="2" customFormat="1" ht="12.75">
      <c r="B35" s="916" t="s">
        <v>438</v>
      </c>
      <c r="C35" s="906">
        <v>7580</v>
      </c>
      <c r="D35" s="923">
        <v>2914</v>
      </c>
    </row>
    <row r="36" spans="2:4" s="2" customFormat="1" ht="12.75">
      <c r="B36" s="916" t="s">
        <v>439</v>
      </c>
      <c r="C36" s="188">
        <v>17940</v>
      </c>
      <c r="D36" s="915">
        <v>434</v>
      </c>
    </row>
    <row r="37" spans="2:4" s="2" customFormat="1" ht="12.75">
      <c r="B37" s="916" t="s">
        <v>440</v>
      </c>
      <c r="C37" s="188">
        <v>0</v>
      </c>
      <c r="D37" s="915">
        <v>0</v>
      </c>
    </row>
    <row r="38" spans="2:4" s="2" customFormat="1" ht="12.75">
      <c r="B38" s="922" t="s">
        <v>441</v>
      </c>
      <c r="C38" s="470">
        <v>0</v>
      </c>
      <c r="D38" s="921">
        <v>0</v>
      </c>
    </row>
    <row r="39" spans="2:4" s="2" customFormat="1" ht="12.75">
      <c r="B39" s="920" t="s">
        <v>442</v>
      </c>
      <c r="C39" s="467">
        <v>25520</v>
      </c>
      <c r="D39" s="919">
        <v>3348</v>
      </c>
    </row>
    <row r="40" spans="2:4" s="2" customFormat="1" ht="12.75">
      <c r="B40" s="918" t="s">
        <v>390</v>
      </c>
      <c r="C40" s="318"/>
      <c r="D40" s="917"/>
    </row>
    <row r="41" spans="2:4" s="2" customFormat="1" ht="12.75">
      <c r="B41" s="916" t="s">
        <v>432</v>
      </c>
      <c r="C41" s="188">
        <v>509</v>
      </c>
      <c r="D41" s="915">
        <v>12</v>
      </c>
    </row>
    <row r="42" spans="2:4" s="2" customFormat="1" ht="12.75">
      <c r="B42" s="914" t="s">
        <v>395</v>
      </c>
      <c r="C42" s="913">
        <v>0</v>
      </c>
      <c r="D42" s="912">
        <v>-22</v>
      </c>
    </row>
    <row r="43" spans="2:4" s="2" customFormat="1" ht="7.35" customHeight="1">
      <c r="B43" s="2" t="s">
        <v>81</v>
      </c>
    </row>
    <row r="44" spans="2:4" s="2" customFormat="1" ht="12.75">
      <c r="B44" s="1654" t="str">
        <f>Last3Qtr</f>
        <v>T4 2022 _x000D_
Bâle III</v>
      </c>
      <c r="C44" s="926"/>
      <c r="D44" s="925"/>
    </row>
    <row r="45" spans="2:4" s="2" customFormat="1" ht="12.75">
      <c r="B45" s="924" t="s">
        <v>437</v>
      </c>
      <c r="C45" s="188"/>
      <c r="D45" s="915"/>
    </row>
    <row r="46" spans="2:4" s="2" customFormat="1" ht="24.6" customHeight="1">
      <c r="B46" s="1720" t="s">
        <v>1223</v>
      </c>
      <c r="C46" s="188">
        <v>6760</v>
      </c>
      <c r="D46" s="915">
        <v>1289</v>
      </c>
    </row>
    <row r="47" spans="2:4" s="2" customFormat="1" ht="12.75">
      <c r="B47" s="1720" t="s">
        <v>1224</v>
      </c>
      <c r="C47" s="470">
        <v>0</v>
      </c>
      <c r="D47" s="921">
        <v>0</v>
      </c>
    </row>
    <row r="48" spans="2:4" s="2" customFormat="1" ht="12.75">
      <c r="B48" s="916" t="s">
        <v>438</v>
      </c>
      <c r="C48" s="906">
        <v>6760</v>
      </c>
      <c r="D48" s="923">
        <v>1289</v>
      </c>
    </row>
    <row r="49" spans="2:4" s="2" customFormat="1" ht="12.75">
      <c r="B49" s="916" t="s">
        <v>439</v>
      </c>
      <c r="C49" s="188">
        <v>18788</v>
      </c>
      <c r="D49" s="915">
        <v>198</v>
      </c>
    </row>
    <row r="50" spans="2:4" s="2" customFormat="1" ht="12.75">
      <c r="B50" s="916" t="s">
        <v>440</v>
      </c>
      <c r="C50" s="188">
        <v>0</v>
      </c>
      <c r="D50" s="915">
        <v>0</v>
      </c>
    </row>
    <row r="51" spans="2:4" s="2" customFormat="1" ht="12.75">
      <c r="B51" s="922" t="s">
        <v>441</v>
      </c>
      <c r="C51" s="470">
        <v>0</v>
      </c>
      <c r="D51" s="921">
        <v>0</v>
      </c>
    </row>
    <row r="52" spans="2:4" s="2" customFormat="1" ht="12.75">
      <c r="B52" s="920" t="s">
        <v>442</v>
      </c>
      <c r="C52" s="467">
        <v>25548</v>
      </c>
      <c r="D52" s="919">
        <v>1487</v>
      </c>
    </row>
    <row r="53" spans="2:4" s="2" customFormat="1" ht="12.75">
      <c r="B53" s="918" t="s">
        <v>390</v>
      </c>
      <c r="C53" s="318"/>
      <c r="D53" s="917"/>
    </row>
    <row r="54" spans="2:4" s="2" customFormat="1" ht="12.75">
      <c r="B54" s="916" t="s">
        <v>432</v>
      </c>
      <c r="C54" s="188">
        <v>763</v>
      </c>
      <c r="D54" s="915">
        <v>17</v>
      </c>
    </row>
    <row r="55" spans="2:4" s="2" customFormat="1" ht="12.75">
      <c r="B55" s="914" t="s">
        <v>395</v>
      </c>
      <c r="C55" s="913">
        <v>0</v>
      </c>
      <c r="D55" s="912">
        <v>-25</v>
      </c>
    </row>
    <row r="56" spans="2:4" s="2" customFormat="1" ht="7.35" customHeight="1">
      <c r="B56" s="2" t="s">
        <v>81</v>
      </c>
    </row>
    <row r="57" spans="2:4" s="2" customFormat="1" ht="12.75" hidden="1">
      <c r="B57" s="834"/>
    </row>
    <row r="58" spans="2:4" s="2" customFormat="1" ht="12.75" hidden="1">
      <c r="B58" s="348"/>
    </row>
    <row r="59" spans="2:4" s="2" customFormat="1" ht="12.75" hidden="1">
      <c r="B59" s="348"/>
    </row>
    <row r="60" spans="2:4" s="2" customFormat="1" ht="12.75" hidden="1">
      <c r="B60" s="348"/>
    </row>
    <row r="61" spans="2:4" s="2" customFormat="1" ht="12.75" hidden="1">
      <c r="B61" s="348"/>
    </row>
    <row r="62" spans="2:4" s="2" customFormat="1" ht="12.75" hidden="1">
      <c r="B62" s="348"/>
    </row>
    <row r="63" spans="2:4" s="2" customFormat="1" ht="12.75" hidden="1">
      <c r="B63" s="348"/>
    </row>
    <row r="64" spans="2:4" s="2" customFormat="1" ht="12.75" hidden="1"/>
    <row r="65" spans="2:4" s="2" customFormat="1" ht="12.75" hidden="1">
      <c r="B65" s="834"/>
    </row>
    <row r="66" spans="2:4" s="2" customFormat="1" ht="12.75" hidden="1">
      <c r="B66" s="834"/>
    </row>
    <row r="67" spans="2:4" s="2" customFormat="1" ht="12.75" hidden="1">
      <c r="B67" s="834"/>
    </row>
    <row r="68" spans="2:4" s="2" customFormat="1" ht="12.75" hidden="1">
      <c r="B68" s="834"/>
    </row>
    <row r="69" spans="2:4" s="2" customFormat="1" ht="12.75" hidden="1">
      <c r="B69" s="834"/>
    </row>
    <row r="70" spans="2:4" s="2" customFormat="1" ht="12.75" hidden="1">
      <c r="B70" s="834"/>
    </row>
    <row r="71" spans="2:4" s="2" customFormat="1" ht="23.25" hidden="1" customHeight="1">
      <c r="B71" s="2210"/>
      <c r="C71" s="2210"/>
      <c r="D71" s="2210"/>
    </row>
    <row r="72" spans="2:4" s="2" customFormat="1" ht="12.75" hidden="1"/>
    <row r="73" spans="2:4" s="2" customFormat="1" ht="12.75" hidden="1"/>
    <row r="74" spans="2:4" s="2" customFormat="1" ht="12.75" hidden="1"/>
    <row r="75" spans="2:4" s="2" customFormat="1" ht="12.75" hidden="1"/>
    <row r="76" spans="2:4" s="2" customFormat="1" ht="12.75" hidden="1"/>
    <row r="77" spans="2:4" s="2" customFormat="1" ht="12.75" hidden="1"/>
    <row r="78" spans="2:4" s="2" customFormat="1" ht="12.75" hidden="1"/>
    <row r="79" spans="2:4" s="2" customFormat="1" ht="12.75" hidden="1"/>
    <row r="80" spans="2:4" s="2" customFormat="1" ht="12.75" hidden="1"/>
    <row r="81" s="2" customFormat="1" ht="12.75" hidden="1"/>
    <row r="82" s="2" customFormat="1" ht="12.75" hidden="1"/>
    <row r="83" s="2" customFormat="1" ht="12.75" hidden="1"/>
    <row r="84" s="2" customFormat="1" ht="12.75" hidden="1"/>
    <row r="85" s="2" customFormat="1" ht="12.75" hidden="1"/>
    <row r="86" s="2" customFormat="1" ht="12.75" hidden="1"/>
    <row r="87" s="2" customFormat="1" ht="12.75" hidden="1"/>
    <row r="88" s="2" customFormat="1" ht="12.75" hidden="1"/>
    <row r="89" s="2" customFormat="1" ht="12.75" hidden="1"/>
    <row r="90" s="2" customFormat="1" ht="12.75" hidden="1"/>
    <row r="91" s="2" customFormat="1" ht="12.75" hidden="1"/>
    <row r="92" s="2" customFormat="1" ht="12.75" hidden="1"/>
    <row r="93" s="2" customFormat="1" ht="12.75" hidden="1"/>
    <row r="94" s="2" customFormat="1" ht="12.75" hidden="1"/>
    <row r="95" s="2" customFormat="1" ht="12.75" hidden="1"/>
    <row r="96" s="2" customFormat="1" ht="12.75" hidden="1"/>
    <row r="97" s="2" customFormat="1" ht="12.75" hidden="1"/>
    <row r="98" s="2" customFormat="1" ht="12.75" hidden="1"/>
    <row r="99" s="2" customFormat="1" ht="12.75" hidden="1"/>
    <row r="100" s="2" customFormat="1" ht="12.75" hidden="1"/>
    <row r="101" s="2" customFormat="1" ht="12.75" hidden="1"/>
    <row r="102" s="2" customFormat="1" ht="12.75" hidden="1"/>
    <row r="103" s="2" customFormat="1" ht="12.75" hidden="1"/>
    <row r="104" s="2" customFormat="1" ht="12.75" hidden="1"/>
    <row r="105" s="2" customFormat="1" ht="12.75" hidden="1"/>
    <row r="106" s="2" customFormat="1" ht="12.75" hidden="1"/>
    <row r="107" s="2" customFormat="1" ht="12.75" hidden="1"/>
    <row r="108" s="2" customFormat="1" ht="12.75" hidden="1"/>
    <row r="109" s="2" customFormat="1" ht="12.75" hidden="1"/>
    <row r="110" s="2" customFormat="1" ht="12.75" hidden="1"/>
    <row r="111" s="2" customFormat="1" ht="12.75" hidden="1"/>
    <row r="112" s="2" customFormat="1" ht="12.75" hidden="1"/>
    <row r="113" s="2" customFormat="1" ht="12.75" hidden="1"/>
    <row r="114" s="2" customFormat="1" ht="12.75" hidden="1"/>
    <row r="115" s="2" customFormat="1" ht="12.75" hidden="1"/>
    <row r="116" s="2" customFormat="1" ht="12.75" hidden="1"/>
    <row r="117" s="2" customFormat="1" ht="12.75" hidden="1"/>
    <row r="118" s="2" customFormat="1" ht="12.75" hidden="1"/>
    <row r="119" s="2" customFormat="1" ht="12.75" hidden="1"/>
    <row r="120" s="2" customFormat="1" ht="12.75" hidden="1"/>
    <row r="121" s="2" customFormat="1" ht="12.75" hidden="1"/>
    <row r="122" s="2" customFormat="1" ht="12.75" hidden="1"/>
    <row r="123" s="2" customFormat="1" ht="12.75" hidden="1"/>
    <row r="124" s="2" customFormat="1" ht="12.75" hidden="1"/>
    <row r="125" s="2" customFormat="1" ht="12.75" hidden="1"/>
    <row r="126" s="2" customFormat="1" ht="12.75" hidden="1"/>
    <row r="127" s="2" customFormat="1" ht="12.75" hidden="1"/>
    <row r="128" s="2" customFormat="1" ht="12.75" hidden="1"/>
    <row r="129" s="2" customFormat="1" ht="12.75" hidden="1"/>
    <row r="130" s="2" customFormat="1" ht="12.75" hidden="1"/>
    <row r="131" s="2" customFormat="1" ht="12.75" hidden="1"/>
    <row r="132" s="2" customFormat="1" ht="12.75" hidden="1"/>
    <row r="133" s="2" customFormat="1" ht="12.75" hidden="1"/>
    <row r="134" s="2" customFormat="1" ht="12.75" hidden="1"/>
    <row r="135" s="2" customFormat="1" ht="12.75" hidden="1"/>
    <row r="136" s="2" customFormat="1" ht="12.75" hidden="1"/>
    <row r="137" s="2" customFormat="1" ht="12.75" hidden="1"/>
    <row r="138" s="2" customFormat="1" ht="12.75" hidden="1"/>
    <row r="139" s="2" customFormat="1" ht="12.75" hidden="1"/>
    <row r="140" s="2" customFormat="1" ht="12.75" hidden="1"/>
    <row r="141" s="2" customFormat="1" ht="12.75" hidden="1"/>
    <row r="142" s="2" customFormat="1" ht="12.75" hidden="1"/>
    <row r="143" s="2" customFormat="1" ht="12.75" hidden="1"/>
    <row r="144" s="2" customFormat="1" ht="12.75" hidden="1"/>
    <row r="145" s="2" customFormat="1" ht="12.75" hidden="1"/>
    <row r="146" s="2" customFormat="1" ht="12.75" hidden="1"/>
    <row r="147" s="2" customFormat="1" ht="12.75" hidden="1"/>
  </sheetData>
  <mergeCells count="2">
    <mergeCell ref="B3:B4"/>
    <mergeCell ref="B71:D71"/>
  </mergeCells>
  <hyperlinks>
    <hyperlink ref="B1" location="ToC!A1" display="Retour à la table des matières" xr:uid="{00000000-0004-0000-2300-000000000000}"/>
  </hyperlinks>
  <pageMargins left="0.51181102362204722" right="0.51181102362204722" top="0.51181102362204722" bottom="0.51181102362204722" header="0.23622047244094491" footer="0.23622047244094491"/>
  <pageSetup scale="60" firstPageNumber="6" orientation="landscape" r:id="rId1"/>
  <headerFooter>
    <oddFooter>&amp;L&amp;G&amp;CInformations supplémentaires sur les 
fonds propres réglementaires&amp;RPage &amp;P de &amp;N]</oddFooter>
  </headerFooter>
  <rowBreaks count="1" manualBreakCount="1">
    <brk id="30" min="1" max="12" man="1"/>
  </rowBreaks>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32A69-E13A-417C-98EF-46100CA7D977}">
  <sheetPr codeName="Sheet33">
    <tabColor theme="5"/>
    <pageSetUpPr fitToPage="1"/>
  </sheetPr>
  <dimension ref="A1:H108"/>
  <sheetViews>
    <sheetView zoomScale="120" zoomScaleNormal="120" workbookViewId="0"/>
  </sheetViews>
  <sheetFormatPr defaultColWidth="0" defaultRowHeight="0" customHeight="1" zeroHeight="1"/>
  <cols>
    <col min="1" max="1" width="1.42578125" style="1" customWidth="1"/>
    <col min="2" max="2" width="7.42578125" customWidth="1"/>
    <col min="3" max="3" width="45.42578125" customWidth="1"/>
    <col min="4" max="7" width="18.42578125" customWidth="1"/>
    <col min="8" max="8" width="1.42578125" customWidth="1"/>
    <col min="9" max="16384" width="8.42578125" hidden="1"/>
  </cols>
  <sheetData>
    <row r="1" spans="2:7" s="1" customFormat="1" ht="12.2" customHeight="1">
      <c r="B1" s="100" t="s">
        <v>5</v>
      </c>
    </row>
    <row r="2" spans="2:7" s="31" customFormat="1" ht="42" customHeight="1">
      <c r="B2" s="2252" t="s">
        <v>1225</v>
      </c>
      <c r="C2" s="2253"/>
      <c r="D2" s="2253"/>
      <c r="E2" s="2253"/>
      <c r="F2" s="2253"/>
      <c r="G2" s="2254"/>
    </row>
    <row r="3" spans="2:7" s="1" customFormat="1" ht="14.45" customHeight="1">
      <c r="B3" s="2128" t="s">
        <v>1005</v>
      </c>
      <c r="C3" s="2129"/>
      <c r="D3" s="1764" t="s">
        <v>77</v>
      </c>
      <c r="E3" s="1765" t="s">
        <v>1339</v>
      </c>
      <c r="F3" s="1765" t="s">
        <v>1340</v>
      </c>
      <c r="G3" s="1766" t="s">
        <v>1341</v>
      </c>
    </row>
    <row r="4" spans="2:7" s="2" customFormat="1" ht="25.5">
      <c r="B4" s="2255"/>
      <c r="C4" s="2256"/>
      <c r="D4" s="932" t="str">
        <f>CurrQtr</f>
        <v>T3 2023 
Bâle III révisé</v>
      </c>
      <c r="E4" s="702" t="str">
        <f>LastQtr</f>
        <v>T2 2023 _x000D_
Bâle III révisé</v>
      </c>
      <c r="F4" s="702" t="str">
        <f>Last2Qtr</f>
        <v>T1 2023 _x000D_
Bâle III</v>
      </c>
      <c r="G4" s="701" t="str">
        <f>Last3Qtr</f>
        <v>T4 2022 _x000D_
Bâle III</v>
      </c>
    </row>
    <row r="5" spans="2:7" s="2" customFormat="1" ht="12.75">
      <c r="B5" s="825">
        <v>1</v>
      </c>
      <c r="C5" s="574" t="s">
        <v>989</v>
      </c>
      <c r="D5" s="645">
        <v>5136</v>
      </c>
      <c r="E5" s="318">
        <v>5670</v>
      </c>
      <c r="F5" s="318">
        <v>5799</v>
      </c>
      <c r="G5" s="824">
        <v>6495</v>
      </c>
    </row>
    <row r="6" spans="2:7" s="2" customFormat="1" ht="15">
      <c r="B6" s="699">
        <v>2</v>
      </c>
      <c r="C6" s="571" t="s">
        <v>796</v>
      </c>
      <c r="D6" s="190">
        <v>590</v>
      </c>
      <c r="E6" s="188">
        <v>-511</v>
      </c>
      <c r="F6" s="188">
        <v>8</v>
      </c>
      <c r="G6" s="823">
        <v>-1589</v>
      </c>
    </row>
    <row r="7" spans="2:7" s="2" customFormat="1" ht="15">
      <c r="B7" s="699">
        <v>3</v>
      </c>
      <c r="C7" s="571" t="s">
        <v>797</v>
      </c>
      <c r="D7" s="190">
        <v>-46</v>
      </c>
      <c r="E7" s="188">
        <v>-17</v>
      </c>
      <c r="F7" s="188">
        <v>-12</v>
      </c>
      <c r="G7" s="823">
        <v>-223</v>
      </c>
    </row>
    <row r="8" spans="2:7" s="2" customFormat="1" ht="15">
      <c r="B8" s="699">
        <v>4</v>
      </c>
      <c r="C8" s="1524" t="s">
        <v>798</v>
      </c>
      <c r="D8" s="390">
        <v>0</v>
      </c>
      <c r="E8" s="188">
        <v>0</v>
      </c>
      <c r="F8" s="188">
        <v>0</v>
      </c>
      <c r="G8" s="823">
        <v>729</v>
      </c>
    </row>
    <row r="9" spans="2:7" s="2" customFormat="1" ht="15">
      <c r="B9" s="699">
        <v>5</v>
      </c>
      <c r="C9" s="1524" t="s">
        <v>799</v>
      </c>
      <c r="D9" s="390">
        <v>0</v>
      </c>
      <c r="E9" s="188">
        <v>-103</v>
      </c>
      <c r="F9" s="188">
        <v>0</v>
      </c>
      <c r="G9" s="823">
        <v>0</v>
      </c>
    </row>
    <row r="10" spans="2:7" s="2" customFormat="1" ht="15">
      <c r="B10" s="699">
        <v>6</v>
      </c>
      <c r="C10" s="571" t="s">
        <v>800</v>
      </c>
      <c r="D10" s="190">
        <v>0</v>
      </c>
      <c r="E10" s="188">
        <v>0</v>
      </c>
      <c r="F10" s="188">
        <v>0</v>
      </c>
      <c r="G10" s="823">
        <v>0</v>
      </c>
    </row>
    <row r="11" spans="2:7" s="2" customFormat="1" ht="15">
      <c r="B11" s="697">
        <v>7</v>
      </c>
      <c r="C11" s="644" t="s">
        <v>1226</v>
      </c>
      <c r="D11" s="643">
        <v>-137</v>
      </c>
      <c r="E11" s="470">
        <v>97</v>
      </c>
      <c r="F11" s="470">
        <v>-125</v>
      </c>
      <c r="G11" s="822">
        <v>387</v>
      </c>
    </row>
    <row r="12" spans="2:7" s="2" customFormat="1" ht="15">
      <c r="B12" s="699">
        <v>8</v>
      </c>
      <c r="C12" s="571" t="s">
        <v>801</v>
      </c>
      <c r="D12" s="190">
        <v>0</v>
      </c>
      <c r="E12" s="188">
        <v>0</v>
      </c>
      <c r="F12" s="188">
        <v>0</v>
      </c>
      <c r="G12" s="823">
        <v>0</v>
      </c>
    </row>
    <row r="13" spans="2:7" s="2" customFormat="1" ht="12.75">
      <c r="B13" s="710">
        <v>9</v>
      </c>
      <c r="C13" s="642" t="s">
        <v>990</v>
      </c>
      <c r="D13" s="641">
        <v>5543</v>
      </c>
      <c r="E13" s="467">
        <v>5136</v>
      </c>
      <c r="F13" s="467">
        <v>5670</v>
      </c>
      <c r="G13" s="821">
        <v>5799</v>
      </c>
    </row>
    <row r="14" spans="2:7" s="2" customFormat="1" ht="6.6" customHeight="1">
      <c r="B14" s="2" t="s">
        <v>81</v>
      </c>
    </row>
    <row r="15" spans="2:7" s="2" customFormat="1" ht="12.6" customHeight="1">
      <c r="B15" s="2094" t="s">
        <v>793</v>
      </c>
      <c r="C15" s="2107"/>
      <c r="D15" s="2107"/>
      <c r="E15" s="2107"/>
      <c r="F15" s="2107"/>
      <c r="G15" s="2107"/>
    </row>
    <row r="16" spans="2:7" s="2" customFormat="1" ht="12.75">
      <c r="B16" s="2094" t="s">
        <v>1006</v>
      </c>
      <c r="C16" s="2107"/>
      <c r="D16" s="2107"/>
      <c r="E16" s="2107"/>
      <c r="F16" s="2107"/>
      <c r="G16" s="2107"/>
    </row>
    <row r="17" spans="1:8" s="2" customFormat="1" ht="23.45" customHeight="1">
      <c r="B17" s="2107" t="s">
        <v>1429</v>
      </c>
      <c r="C17" s="2107"/>
      <c r="D17" s="2107"/>
      <c r="E17" s="2107"/>
      <c r="F17" s="2107"/>
      <c r="G17" s="2107"/>
    </row>
    <row r="18" spans="1:8" s="2" customFormat="1" ht="12.75">
      <c r="B18" s="2258" t="s">
        <v>1007</v>
      </c>
      <c r="C18" s="2258"/>
      <c r="D18" s="2258"/>
      <c r="E18" s="2258"/>
      <c r="F18" s="2258"/>
      <c r="G18" s="2258"/>
    </row>
    <row r="19" spans="1:8" s="243" customFormat="1" ht="12.75">
      <c r="A19" s="2"/>
      <c r="B19" s="2107" t="s">
        <v>1009</v>
      </c>
      <c r="C19" s="2107"/>
      <c r="D19" s="2107"/>
      <c r="E19" s="2107"/>
      <c r="F19" s="2107"/>
      <c r="G19" s="2107"/>
      <c r="H19" s="2"/>
    </row>
    <row r="20" spans="1:8" s="243" customFormat="1" ht="14.1" customHeight="1">
      <c r="A20" s="2"/>
      <c r="B20" s="2169" t="s">
        <v>1008</v>
      </c>
      <c r="C20" s="2169"/>
      <c r="D20" s="2169"/>
      <c r="E20" s="2169"/>
      <c r="F20" s="2169"/>
      <c r="G20" s="2169"/>
      <c r="H20" s="2"/>
    </row>
    <row r="21" spans="1:8" s="243" customFormat="1" ht="14.1" customHeight="1">
      <c r="A21" s="2"/>
      <c r="B21" s="2169" t="s">
        <v>794</v>
      </c>
      <c r="C21" s="2169"/>
      <c r="D21" s="2169"/>
      <c r="E21" s="2169"/>
      <c r="F21" s="2169"/>
      <c r="G21" s="2169"/>
      <c r="H21" s="2"/>
    </row>
    <row r="22" spans="1:8" s="243" customFormat="1" ht="14.1" customHeight="1">
      <c r="A22" s="2"/>
      <c r="B22" s="2107" t="s">
        <v>795</v>
      </c>
      <c r="C22" s="2107"/>
      <c r="D22" s="2107"/>
      <c r="E22" s="2107"/>
      <c r="F22" s="2107"/>
      <c r="G22" s="2107"/>
      <c r="H22" s="2"/>
    </row>
    <row r="23" spans="1:8" s="243" customFormat="1" ht="11.85" hidden="1" customHeight="1">
      <c r="A23" s="2"/>
      <c r="B23" s="346"/>
    </row>
    <row r="24" spans="1:8" s="243" customFormat="1" ht="11.85" hidden="1" customHeight="1">
      <c r="A24" s="2"/>
      <c r="B24" s="346"/>
    </row>
    <row r="25" spans="1:8" s="243" customFormat="1" ht="11.85" hidden="1" customHeight="1">
      <c r="A25" s="2"/>
      <c r="B25" s="343"/>
    </row>
    <row r="26" spans="1:8" s="243" customFormat="1" ht="11.85" hidden="1" customHeight="1">
      <c r="A26" s="2"/>
      <c r="B26" s="2257"/>
      <c r="C26" s="2257"/>
      <c r="D26" s="2257"/>
      <c r="E26" s="2257"/>
      <c r="F26" s="2257"/>
      <c r="G26" s="2257"/>
    </row>
    <row r="27" spans="1:8" s="243" customFormat="1" ht="11.85" hidden="1" customHeight="1">
      <c r="A27" s="2"/>
      <c r="B27" s="2108"/>
      <c r="C27" s="2108"/>
      <c r="D27" s="2108"/>
      <c r="E27" s="2108"/>
      <c r="F27" s="2108"/>
      <c r="G27" s="2108"/>
    </row>
    <row r="28" spans="1:8" s="243" customFormat="1" ht="11.85" hidden="1" customHeight="1">
      <c r="A28" s="2"/>
      <c r="B28" s="1803"/>
    </row>
    <row r="29" spans="1:8" s="243" customFormat="1" ht="11.85" hidden="1" customHeight="1">
      <c r="A29" s="2"/>
      <c r="B29" s="2108"/>
      <c r="C29" s="2108"/>
      <c r="D29" s="2108"/>
      <c r="E29" s="2108"/>
      <c r="F29" s="2108"/>
      <c r="G29" s="2108"/>
    </row>
    <row r="30" spans="1:8" s="243" customFormat="1" ht="11.85" hidden="1" customHeight="1">
      <c r="A30" s="2"/>
      <c r="B30" s="2108"/>
      <c r="C30" s="2108"/>
      <c r="D30" s="2108"/>
      <c r="E30" s="2108"/>
      <c r="F30" s="2108"/>
      <c r="G30" s="2108"/>
    </row>
    <row r="31" spans="1:8" s="243" customFormat="1" ht="11.85" hidden="1" customHeight="1">
      <c r="A31" s="2"/>
      <c r="B31" s="2039"/>
      <c r="C31" s="2039"/>
      <c r="D31" s="2039"/>
      <c r="E31" s="2039"/>
      <c r="F31" s="2039"/>
      <c r="G31" s="2039"/>
    </row>
    <row r="32" spans="1:8" s="243" customFormat="1" ht="11.85" hidden="1" customHeight="1">
      <c r="A32" s="2"/>
      <c r="B32" s="2039"/>
      <c r="C32" s="2039"/>
      <c r="D32" s="2039"/>
      <c r="E32" s="2039"/>
      <c r="F32" s="2039"/>
      <c r="G32" s="2039"/>
    </row>
    <row r="33" spans="1:7" s="243" customFormat="1" ht="11.85" hidden="1" customHeight="1">
      <c r="A33" s="2"/>
      <c r="B33" s="2039"/>
      <c r="C33" s="2039"/>
      <c r="D33" s="2039"/>
      <c r="E33" s="2039"/>
      <c r="F33" s="2039"/>
      <c r="G33" s="2039"/>
    </row>
    <row r="34" spans="1:7" s="243" customFormat="1" ht="11.85" hidden="1" customHeight="1">
      <c r="A34" s="2"/>
      <c r="B34" s="2039"/>
      <c r="C34" s="2039"/>
      <c r="D34" s="2039"/>
      <c r="E34" s="2039"/>
      <c r="F34" s="2039"/>
      <c r="G34" s="2039"/>
    </row>
    <row r="35" spans="1:7" s="243" customFormat="1" ht="11.85" hidden="1" customHeight="1">
      <c r="A35" s="2"/>
      <c r="B35" s="2039"/>
      <c r="C35" s="2039"/>
      <c r="D35" s="2039"/>
      <c r="E35" s="2039"/>
      <c r="F35" s="2039"/>
      <c r="G35" s="2039"/>
    </row>
    <row r="36" spans="1:7" s="243" customFormat="1" ht="11.85" hidden="1" customHeight="1">
      <c r="A36" s="2"/>
      <c r="B36" s="2039"/>
      <c r="C36" s="2039"/>
      <c r="D36" s="2039"/>
      <c r="E36" s="2039"/>
      <c r="F36" s="2039"/>
      <c r="G36" s="2039"/>
    </row>
    <row r="37" spans="1:7" s="243" customFormat="1" ht="11.85" hidden="1" customHeight="1">
      <c r="A37" s="2"/>
      <c r="B37" s="2039"/>
      <c r="C37" s="2039"/>
      <c r="D37" s="2039"/>
      <c r="E37" s="2039"/>
      <c r="F37" s="2039"/>
      <c r="G37" s="2039"/>
    </row>
    <row r="38" spans="1:7" s="243" customFormat="1" ht="11.85" hidden="1" customHeight="1">
      <c r="A38" s="2"/>
    </row>
    <row r="39" spans="1:7" s="243" customFormat="1" ht="11.85" hidden="1" customHeight="1">
      <c r="A39" s="2"/>
    </row>
    <row r="40" spans="1:7" s="243" customFormat="1" ht="11.85" hidden="1" customHeight="1">
      <c r="A40" s="2"/>
    </row>
    <row r="41" spans="1:7" s="243" customFormat="1" ht="11.85" hidden="1" customHeight="1">
      <c r="A41" s="2"/>
    </row>
    <row r="42" spans="1:7" s="243" customFormat="1" ht="11.85" hidden="1" customHeight="1">
      <c r="A42" s="2"/>
    </row>
    <row r="43" spans="1:7" s="243" customFormat="1" ht="11.85" hidden="1" customHeight="1">
      <c r="A43" s="2"/>
    </row>
    <row r="44" spans="1:7" s="243" customFormat="1" ht="11.85" hidden="1" customHeight="1">
      <c r="A44" s="2"/>
    </row>
    <row r="45" spans="1:7" s="243" customFormat="1" ht="11.85" hidden="1" customHeight="1">
      <c r="A45" s="2"/>
    </row>
    <row r="46" spans="1:7" s="243" customFormat="1" ht="11.85" hidden="1" customHeight="1">
      <c r="A46" s="2"/>
    </row>
    <row r="47" spans="1:7" s="243" customFormat="1" ht="11.85" hidden="1" customHeight="1">
      <c r="A47" s="2"/>
    </row>
    <row r="48" spans="1:7" s="243" customFormat="1" ht="11.85" hidden="1" customHeight="1">
      <c r="A48" s="2"/>
    </row>
    <row r="49" spans="1:1" s="243" customFormat="1" ht="11.85" hidden="1" customHeight="1">
      <c r="A49" s="2"/>
    </row>
    <row r="50" spans="1:1" s="243" customFormat="1" ht="11.85" hidden="1" customHeight="1">
      <c r="A50" s="2"/>
    </row>
    <row r="51" spans="1:1" s="243" customFormat="1" ht="11.85" hidden="1" customHeight="1">
      <c r="A51" s="2"/>
    </row>
    <row r="52" spans="1:1" s="243" customFormat="1" ht="11.85" hidden="1" customHeight="1">
      <c r="A52" s="2"/>
    </row>
    <row r="53" spans="1:1" s="243" customFormat="1" ht="11.85" hidden="1" customHeight="1">
      <c r="A53" s="2"/>
    </row>
    <row r="54" spans="1:1" s="243" customFormat="1" ht="11.85" hidden="1" customHeight="1">
      <c r="A54" s="2"/>
    </row>
    <row r="55" spans="1:1" s="243" customFormat="1" ht="11.85" hidden="1" customHeight="1">
      <c r="A55" s="2"/>
    </row>
    <row r="56" spans="1:1" s="243" customFormat="1" ht="11.85" hidden="1" customHeight="1">
      <c r="A56" s="2"/>
    </row>
    <row r="57" spans="1:1" s="243" customFormat="1" ht="11.85" hidden="1" customHeight="1">
      <c r="A57" s="2"/>
    </row>
    <row r="58" spans="1:1" s="243" customFormat="1" ht="11.85" hidden="1" customHeight="1">
      <c r="A58" s="2"/>
    </row>
    <row r="59" spans="1:1" s="243" customFormat="1" ht="11.85" hidden="1" customHeight="1">
      <c r="A59" s="2"/>
    </row>
    <row r="60" spans="1:1" s="243" customFormat="1" ht="11.85" hidden="1" customHeight="1">
      <c r="A60" s="2"/>
    </row>
    <row r="61" spans="1:1" s="243" customFormat="1" ht="11.85" hidden="1" customHeight="1">
      <c r="A61" s="2"/>
    </row>
    <row r="62" spans="1:1" s="243" customFormat="1" ht="11.85" hidden="1" customHeight="1">
      <c r="A62" s="2"/>
    </row>
    <row r="63" spans="1:1" s="243" customFormat="1" ht="11.85" hidden="1" customHeight="1">
      <c r="A63" s="2"/>
    </row>
    <row r="64" spans="1:1" s="243" customFormat="1" ht="11.85" hidden="1" customHeight="1">
      <c r="A64" s="2"/>
    </row>
    <row r="65" spans="1:1" s="243" customFormat="1" ht="11.85" hidden="1" customHeight="1">
      <c r="A65" s="2"/>
    </row>
    <row r="66" spans="1:1" s="243" customFormat="1" ht="11.85" hidden="1" customHeight="1">
      <c r="A66" s="2"/>
    </row>
    <row r="67" spans="1:1" s="243" customFormat="1" ht="11.85" hidden="1" customHeight="1">
      <c r="A67" s="2"/>
    </row>
    <row r="68" spans="1:1" s="243" customFormat="1" ht="11.85" hidden="1" customHeight="1">
      <c r="A68" s="2"/>
    </row>
    <row r="69" spans="1:1" s="243" customFormat="1" ht="11.85" hidden="1" customHeight="1">
      <c r="A69" s="2"/>
    </row>
    <row r="70" spans="1:1" s="243" customFormat="1" ht="11.85" hidden="1" customHeight="1">
      <c r="A70" s="2"/>
    </row>
    <row r="71" spans="1:1" s="243" customFormat="1" ht="11.85" hidden="1" customHeight="1">
      <c r="A71" s="2"/>
    </row>
    <row r="72" spans="1:1" s="243" customFormat="1" ht="11.85" hidden="1" customHeight="1">
      <c r="A72" s="2"/>
    </row>
    <row r="73" spans="1:1" s="243" customFormat="1" ht="11.85" hidden="1" customHeight="1">
      <c r="A73" s="2"/>
    </row>
    <row r="74" spans="1:1" s="243" customFormat="1" ht="11.85" hidden="1" customHeight="1">
      <c r="A74" s="2"/>
    </row>
    <row r="75" spans="1:1" s="243" customFormat="1" ht="11.85" hidden="1" customHeight="1">
      <c r="A75" s="2"/>
    </row>
    <row r="76" spans="1:1" s="243" customFormat="1" ht="11.85" hidden="1" customHeight="1">
      <c r="A76" s="2"/>
    </row>
    <row r="77" spans="1:1" s="243" customFormat="1" ht="11.85" hidden="1" customHeight="1">
      <c r="A77" s="2"/>
    </row>
    <row r="78" spans="1:1" s="243" customFormat="1" ht="11.85" hidden="1" customHeight="1">
      <c r="A78" s="2"/>
    </row>
    <row r="79" spans="1:1" s="243" customFormat="1" ht="11.85" hidden="1" customHeight="1">
      <c r="A79" s="2"/>
    </row>
    <row r="80" spans="1:1" s="243" customFormat="1" ht="11.85" hidden="1" customHeight="1">
      <c r="A80" s="2"/>
    </row>
    <row r="81" spans="1:1" s="243" customFormat="1" ht="11.85" hidden="1" customHeight="1">
      <c r="A81" s="2"/>
    </row>
    <row r="82" spans="1:1" s="243" customFormat="1" ht="11.85" hidden="1" customHeight="1">
      <c r="A82" s="2"/>
    </row>
    <row r="83" spans="1:1" s="243" customFormat="1" ht="11.85" hidden="1" customHeight="1">
      <c r="A83" s="2"/>
    </row>
    <row r="84" spans="1:1" s="243" customFormat="1" ht="11.85" hidden="1" customHeight="1">
      <c r="A84" s="2"/>
    </row>
    <row r="85" spans="1:1" s="243" customFormat="1" ht="11.85" hidden="1" customHeight="1">
      <c r="A85" s="2"/>
    </row>
    <row r="86" spans="1:1" s="243" customFormat="1" ht="11.85" hidden="1" customHeight="1">
      <c r="A86" s="2"/>
    </row>
    <row r="87" spans="1:1" s="243" customFormat="1" ht="11.85" hidden="1" customHeight="1">
      <c r="A87" s="2"/>
    </row>
    <row r="88" spans="1:1" s="243" customFormat="1" ht="11.85" hidden="1" customHeight="1">
      <c r="A88" s="2"/>
    </row>
    <row r="89" spans="1:1" s="243" customFormat="1" ht="11.85" hidden="1" customHeight="1">
      <c r="A89" s="2"/>
    </row>
    <row r="90" spans="1:1" s="243" customFormat="1" ht="11.85" hidden="1" customHeight="1">
      <c r="A90" s="2"/>
    </row>
    <row r="91" spans="1:1" s="243" customFormat="1" ht="11.85" hidden="1" customHeight="1">
      <c r="A91" s="2"/>
    </row>
    <row r="92" spans="1:1" s="243" customFormat="1" ht="11.85" hidden="1" customHeight="1">
      <c r="A92" s="2"/>
    </row>
    <row r="93" spans="1:1" s="243" customFormat="1" ht="11.85" hidden="1" customHeight="1">
      <c r="A93" s="2"/>
    </row>
    <row r="94" spans="1:1" s="243" customFormat="1" ht="11.85" hidden="1" customHeight="1">
      <c r="A94" s="2"/>
    </row>
    <row r="95" spans="1:1" s="243" customFormat="1" ht="11.85" hidden="1" customHeight="1">
      <c r="A95" s="2"/>
    </row>
    <row r="96" spans="1:1" s="243" customFormat="1" ht="11.85" hidden="1" customHeight="1">
      <c r="A96" s="2"/>
    </row>
    <row r="97" spans="1:1" s="243" customFormat="1" ht="11.85" hidden="1" customHeight="1">
      <c r="A97" s="2"/>
    </row>
    <row r="98" spans="1:1" s="243" customFormat="1" ht="11.85" hidden="1" customHeight="1">
      <c r="A98" s="2"/>
    </row>
    <row r="99" spans="1:1" s="243" customFormat="1" ht="11.85" hidden="1" customHeight="1">
      <c r="A99" s="2"/>
    </row>
    <row r="100" spans="1:1" s="243" customFormat="1" ht="11.85" hidden="1" customHeight="1">
      <c r="A100" s="2"/>
    </row>
    <row r="101" spans="1:1" s="243" customFormat="1" ht="11.85" hidden="1" customHeight="1">
      <c r="A101" s="2"/>
    </row>
    <row r="102" spans="1:1" s="243" customFormat="1" ht="11.85" hidden="1" customHeight="1">
      <c r="A102" s="2"/>
    </row>
    <row r="103" spans="1:1" s="243" customFormat="1" ht="11.85" hidden="1" customHeight="1">
      <c r="A103" s="2"/>
    </row>
    <row r="104" spans="1:1" s="243" customFormat="1" ht="11.85" hidden="1" customHeight="1">
      <c r="A104" s="2"/>
    </row>
    <row r="105" spans="1:1" s="243" customFormat="1" ht="11.85" hidden="1" customHeight="1">
      <c r="A105" s="2"/>
    </row>
    <row r="106" spans="1:1" s="243" customFormat="1" ht="11.85" hidden="1" customHeight="1">
      <c r="A106" s="2"/>
    </row>
    <row r="107" spans="1:1" s="243" customFormat="1" ht="11.85" hidden="1" customHeight="1">
      <c r="A107" s="2"/>
    </row>
    <row r="108" spans="1:1" s="243" customFormat="1" ht="11.85" hidden="1" customHeight="1">
      <c r="A108" s="2"/>
    </row>
  </sheetData>
  <mergeCells count="21">
    <mergeCell ref="B2:G2"/>
    <mergeCell ref="B36:G36"/>
    <mergeCell ref="B37:G37"/>
    <mergeCell ref="B30:G30"/>
    <mergeCell ref="B31:G31"/>
    <mergeCell ref="B32:G32"/>
    <mergeCell ref="B33:G33"/>
    <mergeCell ref="B34:G34"/>
    <mergeCell ref="B35:G35"/>
    <mergeCell ref="B3:C4"/>
    <mergeCell ref="B26:G26"/>
    <mergeCell ref="B27:G27"/>
    <mergeCell ref="B29:G29"/>
    <mergeCell ref="B15:G15"/>
    <mergeCell ref="B18:G18"/>
    <mergeCell ref="B22:G22"/>
    <mergeCell ref="B16:G16"/>
    <mergeCell ref="B20:G20"/>
    <mergeCell ref="B21:G21"/>
    <mergeCell ref="B19:G19"/>
    <mergeCell ref="B17:G17"/>
  </mergeCells>
  <conditionalFormatting sqref="B45:B66 C45:G65 B82 A67:XFD81 A83:XFD1048576 G82:XFD82 B22:G44 B20 B18:G19 B14:G14 H1:XFD66 B1:G1 B2">
    <cfRule type="containsText" dxfId="54" priority="5" operator="containsText" text="TRUE">
      <formula>NOT(ISERROR(SEARCH("TRUE",A1)))</formula>
    </cfRule>
  </conditionalFormatting>
  <conditionalFormatting sqref="B21">
    <cfRule type="containsText" dxfId="53" priority="4" operator="containsText" text="TRUE">
      <formula>NOT(ISERROR(SEARCH("TRUE",B21)))</formula>
    </cfRule>
  </conditionalFormatting>
  <conditionalFormatting sqref="B17:G17">
    <cfRule type="containsText" dxfId="52" priority="3" operator="containsText" text="TRUE">
      <formula>NOT(ISERROR(SEARCH("TRUE",B17)))</formula>
    </cfRule>
  </conditionalFormatting>
  <conditionalFormatting sqref="B16">
    <cfRule type="containsText" dxfId="51" priority="2" operator="containsText" text="TRUE">
      <formula>NOT(ISERROR(SEARCH("TRUE",B16)))</formula>
    </cfRule>
  </conditionalFormatting>
  <conditionalFormatting sqref="B15">
    <cfRule type="containsText" dxfId="50" priority="1" operator="containsText" text="TRUE">
      <formula>NOT(ISERROR(SEARCH("TRUE",B15)))</formula>
    </cfRule>
  </conditionalFormatting>
  <hyperlinks>
    <hyperlink ref="B1" location="ToC!A1" display="Retour à la table des matières" xr:uid="{00000000-0004-0000-2400-000000000000}"/>
  </hyperlinks>
  <pageMargins left="0.51181102362204722" right="0.51181102362204722" top="0.51181102362204722" bottom="0.51181102362204722" header="0.23622047244094491" footer="0.23622047244094491"/>
  <pageSetup firstPageNumber="6" orientation="landscape" r:id="rId1"/>
  <headerFooter>
    <oddFooter>&amp;L&amp;G&amp;CInformations supplémentaires sur les 
fonds propres réglementaires&amp;RPage &amp;P de &amp;N]</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B0696-DD4E-4656-9221-E11E19B9D28E}">
  <sheetPr codeName="Sheet34">
    <tabColor theme="5"/>
    <pageSetUpPr fitToPage="1"/>
  </sheetPr>
  <dimension ref="A1:L111"/>
  <sheetViews>
    <sheetView zoomScale="115" zoomScaleNormal="115" workbookViewId="0"/>
  </sheetViews>
  <sheetFormatPr defaultColWidth="0" defaultRowHeight="15" zeroHeight="1"/>
  <cols>
    <col min="1" max="1" width="1.42578125" style="1" customWidth="1"/>
    <col min="2" max="2" width="8.42578125" style="1" customWidth="1"/>
    <col min="3" max="3" width="77.42578125" style="1" customWidth="1"/>
    <col min="4" max="11" width="14.42578125" style="1" customWidth="1"/>
    <col min="12" max="12" width="0.42578125" style="1" customWidth="1"/>
    <col min="13" max="16384" width="8.42578125" hidden="1"/>
  </cols>
  <sheetData>
    <row r="1" spans="2:12" s="1" customFormat="1" ht="12.2" customHeight="1">
      <c r="B1" s="100" t="s">
        <v>5</v>
      </c>
    </row>
    <row r="2" spans="2:12" s="31" customFormat="1" ht="20.100000000000001" customHeight="1">
      <c r="B2" s="378" t="s">
        <v>1227</v>
      </c>
      <c r="C2" s="911"/>
      <c r="D2" s="911"/>
      <c r="E2" s="911"/>
      <c r="F2" s="911"/>
      <c r="G2" s="911"/>
      <c r="H2" s="911"/>
      <c r="I2" s="911"/>
      <c r="J2" s="911"/>
      <c r="K2" s="948"/>
    </row>
    <row r="3" spans="2:12" s="1" customFormat="1">
      <c r="B3" s="2263" t="s">
        <v>701</v>
      </c>
      <c r="C3" s="2264"/>
      <c r="D3" s="1769" t="s">
        <v>77</v>
      </c>
      <c r="E3" s="1770" t="s">
        <v>149</v>
      </c>
      <c r="F3" s="1771" t="s">
        <v>1304</v>
      </c>
      <c r="G3" s="1771" t="s">
        <v>1335</v>
      </c>
      <c r="H3" s="1771" t="s">
        <v>1305</v>
      </c>
      <c r="I3" s="1771" t="s">
        <v>1336</v>
      </c>
      <c r="J3" s="1771" t="s">
        <v>1306</v>
      </c>
      <c r="K3" s="1772" t="s">
        <v>1337</v>
      </c>
    </row>
    <row r="4" spans="2:12" s="2" customFormat="1" ht="42">
      <c r="B4" s="2230"/>
      <c r="C4" s="2104"/>
      <c r="D4" s="947" t="s">
        <v>1010</v>
      </c>
      <c r="E4" s="647" t="s">
        <v>327</v>
      </c>
      <c r="F4" s="947" t="s">
        <v>1010</v>
      </c>
      <c r="G4" s="648" t="s">
        <v>327</v>
      </c>
      <c r="H4" s="947" t="s">
        <v>1010</v>
      </c>
      <c r="I4" s="648" t="s">
        <v>327</v>
      </c>
      <c r="J4" s="947" t="s">
        <v>1010</v>
      </c>
      <c r="K4" s="946" t="s">
        <v>327</v>
      </c>
    </row>
    <row r="5" spans="2:12" s="2" customFormat="1" ht="15" customHeight="1">
      <c r="B5" s="2265"/>
      <c r="C5" s="2266"/>
      <c r="D5" s="2260" t="str">
        <f>+CurrQtr</f>
        <v>T3 2023 
Bâle III révisé</v>
      </c>
      <c r="E5" s="2261"/>
      <c r="F5" s="2259" t="str">
        <f>LastQtr</f>
        <v>T2 2023 _x000D_
Bâle III révisé</v>
      </c>
      <c r="G5" s="2259"/>
      <c r="H5" s="2259" t="str">
        <f>Last2Qtr</f>
        <v>T1 2023 _x000D_
Bâle III</v>
      </c>
      <c r="I5" s="2259"/>
      <c r="J5" s="2259" t="str">
        <f>Last3Qtr</f>
        <v>T4 2022 _x000D_
Bâle III</v>
      </c>
      <c r="K5" s="2262"/>
    </row>
    <row r="6" spans="2:12" s="2" customFormat="1" ht="12.75">
      <c r="B6" s="945">
        <v>1</v>
      </c>
      <c r="C6" s="944" t="s">
        <v>1228</v>
      </c>
      <c r="D6" s="943"/>
      <c r="E6" s="706">
        <v>683</v>
      </c>
      <c r="F6" s="942"/>
      <c r="G6" s="693">
        <v>889</v>
      </c>
      <c r="H6" s="942"/>
      <c r="I6" s="693">
        <v>846</v>
      </c>
      <c r="J6" s="942"/>
      <c r="K6" s="941">
        <v>715</v>
      </c>
      <c r="L6" s="940"/>
    </row>
    <row r="7" spans="2:12" s="2" customFormat="1" ht="25.5">
      <c r="B7" s="182">
        <v>2</v>
      </c>
      <c r="C7" s="425" t="s">
        <v>1230</v>
      </c>
      <c r="D7" s="189">
        <v>12331</v>
      </c>
      <c r="E7" s="187">
        <v>253</v>
      </c>
      <c r="F7" s="188">
        <v>14797</v>
      </c>
      <c r="G7" s="188">
        <v>313</v>
      </c>
      <c r="H7" s="188">
        <v>13591</v>
      </c>
      <c r="I7" s="188">
        <v>285</v>
      </c>
      <c r="J7" s="188">
        <v>15372</v>
      </c>
      <c r="K7" s="823">
        <v>320</v>
      </c>
      <c r="L7" s="935"/>
    </row>
    <row r="8" spans="2:12" s="2" customFormat="1" ht="12.75">
      <c r="B8" s="182">
        <v>3</v>
      </c>
      <c r="C8" s="937" t="s">
        <v>459</v>
      </c>
      <c r="D8" s="189">
        <v>3634</v>
      </c>
      <c r="E8" s="187">
        <v>73</v>
      </c>
      <c r="F8" s="188">
        <v>3645</v>
      </c>
      <c r="G8" s="188">
        <v>73</v>
      </c>
      <c r="H8" s="188">
        <v>3544</v>
      </c>
      <c r="I8" s="188">
        <v>71</v>
      </c>
      <c r="J8" s="188">
        <v>4175</v>
      </c>
      <c r="K8" s="823">
        <v>83</v>
      </c>
      <c r="L8" s="935"/>
    </row>
    <row r="9" spans="2:12" s="2" customFormat="1" ht="12.75">
      <c r="B9" s="182">
        <v>4</v>
      </c>
      <c r="C9" s="937" t="s">
        <v>247</v>
      </c>
      <c r="D9" s="189">
        <v>4614</v>
      </c>
      <c r="E9" s="187">
        <v>98</v>
      </c>
      <c r="F9" s="188">
        <v>9359</v>
      </c>
      <c r="G9" s="188">
        <v>204</v>
      </c>
      <c r="H9" s="188">
        <v>7097</v>
      </c>
      <c r="I9" s="188">
        <v>155</v>
      </c>
      <c r="J9" s="188">
        <v>8110</v>
      </c>
      <c r="K9" s="823">
        <v>175</v>
      </c>
      <c r="L9" s="935"/>
    </row>
    <row r="10" spans="2:12" s="2" customFormat="1" ht="12.75">
      <c r="B10" s="182">
        <v>5</v>
      </c>
      <c r="C10" s="937" t="s">
        <v>433</v>
      </c>
      <c r="D10" s="189">
        <v>4083</v>
      </c>
      <c r="E10" s="187">
        <v>82</v>
      </c>
      <c r="F10" s="188">
        <v>1793</v>
      </c>
      <c r="G10" s="188">
        <v>36</v>
      </c>
      <c r="H10" s="188">
        <v>2950</v>
      </c>
      <c r="I10" s="188">
        <v>59</v>
      </c>
      <c r="J10" s="188">
        <v>3087</v>
      </c>
      <c r="K10" s="823">
        <v>62</v>
      </c>
      <c r="L10" s="935"/>
    </row>
    <row r="11" spans="2:12" s="2" customFormat="1" ht="27.2" customHeight="1">
      <c r="B11" s="182">
        <v>6</v>
      </c>
      <c r="C11" s="937" t="s">
        <v>1229</v>
      </c>
      <c r="D11" s="189">
        <v>0</v>
      </c>
      <c r="E11" s="187">
        <v>0</v>
      </c>
      <c r="F11" s="188">
        <v>0</v>
      </c>
      <c r="G11" s="188">
        <v>0</v>
      </c>
      <c r="H11" s="188">
        <v>0</v>
      </c>
      <c r="I11" s="188">
        <v>0</v>
      </c>
      <c r="J11" s="188">
        <v>0</v>
      </c>
      <c r="K11" s="823">
        <v>0</v>
      </c>
      <c r="L11" s="935"/>
    </row>
    <row r="12" spans="2:12" s="2" customFormat="1" ht="12.75">
      <c r="B12" s="182">
        <v>7</v>
      </c>
      <c r="C12" s="425" t="s">
        <v>434</v>
      </c>
      <c r="D12" s="189">
        <v>8986</v>
      </c>
      <c r="E12" s="525"/>
      <c r="F12" s="188">
        <v>10195</v>
      </c>
      <c r="G12" s="526"/>
      <c r="H12" s="188">
        <v>11675</v>
      </c>
      <c r="I12" s="526"/>
      <c r="J12" s="188">
        <v>15651</v>
      </c>
      <c r="K12" s="936"/>
      <c r="L12" s="935"/>
    </row>
    <row r="13" spans="2:12" s="2" customFormat="1" ht="12.75">
      <c r="B13" s="182">
        <v>8</v>
      </c>
      <c r="C13" s="425" t="s">
        <v>249</v>
      </c>
      <c r="D13" s="189">
        <v>0</v>
      </c>
      <c r="E13" s="187">
        <v>0</v>
      </c>
      <c r="F13" s="188">
        <v>0</v>
      </c>
      <c r="G13" s="188">
        <v>0</v>
      </c>
      <c r="H13" s="188">
        <v>0</v>
      </c>
      <c r="I13" s="188">
        <v>0</v>
      </c>
      <c r="J13" s="188">
        <v>0</v>
      </c>
      <c r="K13" s="823">
        <v>0</v>
      </c>
      <c r="L13" s="935"/>
    </row>
    <row r="14" spans="2:12" s="2" customFormat="1" ht="12.75">
      <c r="B14" s="182">
        <v>9</v>
      </c>
      <c r="C14" s="425" t="s">
        <v>449</v>
      </c>
      <c r="D14" s="189">
        <v>1120</v>
      </c>
      <c r="E14" s="187">
        <v>430</v>
      </c>
      <c r="F14" s="188">
        <v>1255</v>
      </c>
      <c r="G14" s="188">
        <v>576</v>
      </c>
      <c r="H14" s="188">
        <v>937</v>
      </c>
      <c r="I14" s="188">
        <v>561</v>
      </c>
      <c r="J14" s="188">
        <v>772</v>
      </c>
      <c r="K14" s="823">
        <v>395</v>
      </c>
      <c r="L14" s="935"/>
    </row>
    <row r="15" spans="2:12" s="2" customFormat="1">
      <c r="B15" s="182">
        <v>10</v>
      </c>
      <c r="C15" s="425" t="s">
        <v>802</v>
      </c>
      <c r="D15" s="189">
        <v>1417</v>
      </c>
      <c r="E15" s="187">
        <v>0</v>
      </c>
      <c r="F15" s="188">
        <v>1416</v>
      </c>
      <c r="G15" s="188">
        <v>0</v>
      </c>
      <c r="H15" s="188">
        <v>2074</v>
      </c>
      <c r="I15" s="188">
        <v>0</v>
      </c>
      <c r="J15" s="188">
        <v>2085</v>
      </c>
      <c r="K15" s="823">
        <v>0</v>
      </c>
      <c r="L15" s="935"/>
    </row>
    <row r="16" spans="2:12" s="2" customFormat="1" ht="12.75">
      <c r="B16" s="551">
        <v>11</v>
      </c>
      <c r="C16" s="408" t="s">
        <v>1357</v>
      </c>
      <c r="D16" s="939"/>
      <c r="E16" s="281">
        <v>0</v>
      </c>
      <c r="F16" s="526"/>
      <c r="G16" s="282">
        <v>0</v>
      </c>
      <c r="H16" s="526"/>
      <c r="I16" s="282">
        <v>0</v>
      </c>
      <c r="J16" s="526"/>
      <c r="K16" s="938">
        <v>0</v>
      </c>
      <c r="L16" s="935"/>
    </row>
    <row r="17" spans="1:12" s="2" customFormat="1" ht="25.5">
      <c r="B17" s="1810">
        <v>12</v>
      </c>
      <c r="C17" s="690" t="s">
        <v>1011</v>
      </c>
      <c r="D17" s="389">
        <v>0</v>
      </c>
      <c r="E17" s="1723">
        <v>0</v>
      </c>
      <c r="F17" s="188">
        <v>0</v>
      </c>
      <c r="G17" s="188">
        <v>0</v>
      </c>
      <c r="H17" s="188">
        <v>0</v>
      </c>
      <c r="I17" s="188">
        <v>0</v>
      </c>
      <c r="J17" s="188">
        <v>0</v>
      </c>
      <c r="K17" s="823">
        <v>0</v>
      </c>
      <c r="L17" s="935"/>
    </row>
    <row r="18" spans="1:12" s="2" customFormat="1" ht="12.75">
      <c r="B18" s="1810">
        <v>13</v>
      </c>
      <c r="C18" s="982" t="s">
        <v>459</v>
      </c>
      <c r="D18" s="389">
        <v>0</v>
      </c>
      <c r="E18" s="1723">
        <v>0</v>
      </c>
      <c r="F18" s="188">
        <v>0</v>
      </c>
      <c r="G18" s="188">
        <v>0</v>
      </c>
      <c r="H18" s="188">
        <v>0</v>
      </c>
      <c r="I18" s="188">
        <v>0</v>
      </c>
      <c r="J18" s="188">
        <v>0</v>
      </c>
      <c r="K18" s="823">
        <v>0</v>
      </c>
      <c r="L18" s="935"/>
    </row>
    <row r="19" spans="1:12" s="2" customFormat="1" ht="12.75">
      <c r="B19" s="1810">
        <v>14</v>
      </c>
      <c r="C19" s="982" t="s">
        <v>247</v>
      </c>
      <c r="D19" s="389">
        <v>0</v>
      </c>
      <c r="E19" s="1723">
        <v>0</v>
      </c>
      <c r="F19" s="188">
        <v>0</v>
      </c>
      <c r="G19" s="188">
        <v>0</v>
      </c>
      <c r="H19" s="188">
        <v>0</v>
      </c>
      <c r="I19" s="188">
        <v>0</v>
      </c>
      <c r="J19" s="188">
        <v>0</v>
      </c>
      <c r="K19" s="823">
        <v>0</v>
      </c>
      <c r="L19" s="935"/>
    </row>
    <row r="20" spans="1:12" s="2" customFormat="1" ht="12.75">
      <c r="B20" s="1810">
        <v>15</v>
      </c>
      <c r="C20" s="982" t="s">
        <v>433</v>
      </c>
      <c r="D20" s="389">
        <v>0</v>
      </c>
      <c r="E20" s="1723">
        <v>0</v>
      </c>
      <c r="F20" s="188">
        <v>0</v>
      </c>
      <c r="G20" s="188">
        <v>0</v>
      </c>
      <c r="H20" s="188">
        <v>0</v>
      </c>
      <c r="I20" s="188">
        <v>0</v>
      </c>
      <c r="J20" s="188">
        <v>0</v>
      </c>
      <c r="K20" s="823">
        <v>0</v>
      </c>
      <c r="L20" s="935"/>
    </row>
    <row r="21" spans="1:12" s="2" customFormat="1" ht="12.75">
      <c r="B21" s="1810">
        <v>16</v>
      </c>
      <c r="C21" s="982" t="s">
        <v>248</v>
      </c>
      <c r="D21" s="389">
        <v>0</v>
      </c>
      <c r="E21" s="1723">
        <v>0</v>
      </c>
      <c r="F21" s="188">
        <v>0</v>
      </c>
      <c r="G21" s="188">
        <v>0</v>
      </c>
      <c r="H21" s="188">
        <v>0</v>
      </c>
      <c r="I21" s="188">
        <v>0</v>
      </c>
      <c r="J21" s="188">
        <v>0</v>
      </c>
      <c r="K21" s="823">
        <v>0</v>
      </c>
      <c r="L21" s="935"/>
    </row>
    <row r="22" spans="1:12" s="2" customFormat="1" ht="12.75">
      <c r="B22" s="1810">
        <v>17</v>
      </c>
      <c r="C22" s="690" t="s">
        <v>434</v>
      </c>
      <c r="D22" s="389">
        <v>0</v>
      </c>
      <c r="E22" s="1723"/>
      <c r="F22" s="188">
        <v>0</v>
      </c>
      <c r="G22" s="526"/>
      <c r="H22" s="188">
        <v>0</v>
      </c>
      <c r="I22" s="526"/>
      <c r="J22" s="188">
        <v>0</v>
      </c>
      <c r="K22" s="936"/>
      <c r="L22" s="935"/>
    </row>
    <row r="23" spans="1:12" s="2" customFormat="1" ht="12.75">
      <c r="B23" s="1810">
        <v>18</v>
      </c>
      <c r="C23" s="690" t="s">
        <v>249</v>
      </c>
      <c r="D23" s="389">
        <v>0</v>
      </c>
      <c r="E23" s="1723">
        <v>0</v>
      </c>
      <c r="F23" s="188">
        <v>0</v>
      </c>
      <c r="G23" s="188">
        <v>0</v>
      </c>
      <c r="H23" s="188">
        <v>0</v>
      </c>
      <c r="I23" s="188">
        <v>0</v>
      </c>
      <c r="J23" s="188">
        <v>0</v>
      </c>
      <c r="K23" s="823">
        <v>0</v>
      </c>
      <c r="L23" s="935"/>
    </row>
    <row r="24" spans="1:12" s="2" customFormat="1" ht="12.75">
      <c r="B24" s="182">
        <v>19</v>
      </c>
      <c r="C24" s="425" t="s">
        <v>449</v>
      </c>
      <c r="D24" s="189">
        <v>0</v>
      </c>
      <c r="E24" s="525"/>
      <c r="F24" s="188">
        <v>0</v>
      </c>
      <c r="G24" s="188"/>
      <c r="H24" s="188">
        <v>0</v>
      </c>
      <c r="I24" s="188">
        <v>0</v>
      </c>
      <c r="J24" s="188">
        <v>0</v>
      </c>
      <c r="K24" s="823">
        <v>0</v>
      </c>
      <c r="L24" s="935"/>
    </row>
    <row r="25" spans="1:12" s="2" customFormat="1" ht="12.75">
      <c r="B25" s="560">
        <v>20</v>
      </c>
      <c r="C25" s="559" t="s">
        <v>453</v>
      </c>
      <c r="D25" s="312">
        <v>0</v>
      </c>
      <c r="E25" s="1639"/>
      <c r="F25" s="310">
        <v>0</v>
      </c>
      <c r="G25" s="310"/>
      <c r="H25" s="310">
        <v>0</v>
      </c>
      <c r="I25" s="310">
        <v>0</v>
      </c>
      <c r="J25" s="310">
        <v>0</v>
      </c>
      <c r="K25" s="934">
        <v>0</v>
      </c>
      <c r="L25" s="933"/>
    </row>
    <row r="26" spans="1:12" s="2" customFormat="1" ht="12.75">
      <c r="B26" s="518" t="s">
        <v>803</v>
      </c>
      <c r="C26" s="866"/>
      <c r="D26" s="638"/>
      <c r="E26" s="638"/>
      <c r="F26" s="638"/>
      <c r="G26" s="638"/>
      <c r="H26" s="638"/>
      <c r="I26" s="638"/>
      <c r="J26" s="638"/>
      <c r="K26" s="638"/>
    </row>
    <row r="27" spans="1:12" s="2" customFormat="1" ht="5.0999999999999996" customHeight="1">
      <c r="B27" s="640"/>
      <c r="C27" s="866"/>
      <c r="D27" s="638"/>
      <c r="E27" s="638"/>
      <c r="F27" s="638"/>
      <c r="G27" s="638"/>
      <c r="H27" s="638"/>
      <c r="I27" s="638"/>
      <c r="J27" s="638"/>
      <c r="K27" s="638"/>
    </row>
    <row r="28" spans="1:12" s="2" customFormat="1" ht="5.0999999999999996" customHeight="1">
      <c r="B28" s="650"/>
      <c r="C28" s="2" t="s">
        <v>81</v>
      </c>
    </row>
    <row r="29" spans="1:12" s="243" customFormat="1" ht="12.75" hidden="1">
      <c r="A29" s="2"/>
      <c r="B29" s="2"/>
      <c r="C29" s="2"/>
      <c r="D29" s="2"/>
      <c r="E29" s="2"/>
      <c r="F29" s="2"/>
      <c r="G29" s="2"/>
      <c r="H29" s="2"/>
      <c r="I29" s="2"/>
      <c r="J29" s="2"/>
      <c r="K29" s="2"/>
      <c r="L29" s="2"/>
    </row>
    <row r="30" spans="1:12" s="243" customFormat="1" ht="12.75" hidden="1">
      <c r="A30" s="2"/>
      <c r="B30" s="2"/>
      <c r="C30" s="2"/>
      <c r="D30" s="2"/>
      <c r="E30" s="2"/>
      <c r="F30" s="2"/>
      <c r="G30" s="2"/>
      <c r="H30" s="2"/>
      <c r="I30" s="2"/>
      <c r="J30" s="2"/>
      <c r="K30" s="2"/>
      <c r="L30" s="2"/>
    </row>
    <row r="31" spans="1:12" s="243" customFormat="1" ht="12.75" hidden="1">
      <c r="A31" s="2"/>
      <c r="B31" s="2"/>
      <c r="C31" s="2"/>
      <c r="D31" s="2"/>
      <c r="E31" s="2"/>
      <c r="F31" s="2"/>
      <c r="G31" s="2"/>
      <c r="H31" s="2"/>
      <c r="I31" s="2"/>
      <c r="J31" s="2"/>
      <c r="K31" s="2"/>
      <c r="L31" s="2"/>
    </row>
    <row r="32" spans="1:12" s="243" customFormat="1" ht="12.75" hidden="1">
      <c r="A32" s="2"/>
      <c r="B32" s="2"/>
      <c r="C32" s="2"/>
      <c r="D32" s="2"/>
      <c r="E32" s="2"/>
      <c r="F32" s="2"/>
      <c r="G32" s="2"/>
      <c r="H32" s="2"/>
      <c r="I32" s="2"/>
      <c r="J32" s="2"/>
      <c r="K32" s="2"/>
      <c r="L32" s="2"/>
    </row>
    <row r="33" spans="1:12" s="243" customFormat="1" ht="12.75" hidden="1">
      <c r="A33" s="2"/>
      <c r="B33" s="2"/>
      <c r="C33" s="2"/>
      <c r="D33" s="2"/>
      <c r="E33" s="2"/>
      <c r="F33" s="2"/>
      <c r="G33" s="2"/>
      <c r="H33" s="2"/>
      <c r="I33" s="2"/>
      <c r="J33" s="2"/>
      <c r="K33" s="2"/>
      <c r="L33" s="2"/>
    </row>
    <row r="34" spans="1:12" s="243" customFormat="1" ht="12.75" hidden="1">
      <c r="A34" s="2"/>
      <c r="B34" s="2"/>
      <c r="C34" s="2"/>
      <c r="D34" s="2"/>
      <c r="E34" s="2"/>
      <c r="F34" s="2"/>
      <c r="G34" s="2"/>
      <c r="H34" s="2"/>
      <c r="I34" s="2"/>
      <c r="J34" s="2"/>
      <c r="K34" s="2"/>
      <c r="L34" s="2"/>
    </row>
    <row r="35" spans="1:12" s="243" customFormat="1" ht="12.75" hidden="1">
      <c r="A35" s="2"/>
      <c r="B35" s="2"/>
      <c r="C35" s="2"/>
      <c r="D35" s="2"/>
      <c r="E35" s="2"/>
      <c r="F35" s="2"/>
      <c r="G35" s="2"/>
      <c r="H35" s="2"/>
      <c r="I35" s="2"/>
      <c r="J35" s="2"/>
      <c r="K35" s="2"/>
      <c r="L35" s="2"/>
    </row>
    <row r="36" spans="1:12" s="243" customFormat="1" ht="12.75" hidden="1">
      <c r="A36" s="2"/>
      <c r="B36" s="2"/>
      <c r="C36" s="2"/>
      <c r="D36" s="2"/>
      <c r="E36" s="2"/>
      <c r="F36" s="2"/>
      <c r="G36" s="2"/>
      <c r="H36" s="2"/>
      <c r="I36" s="2"/>
      <c r="J36" s="2"/>
      <c r="K36" s="2"/>
      <c r="L36" s="2"/>
    </row>
    <row r="37" spans="1:12" s="243" customFormat="1" ht="12.75" hidden="1">
      <c r="A37" s="2"/>
      <c r="B37" s="2"/>
      <c r="C37" s="2"/>
      <c r="D37" s="2"/>
      <c r="E37" s="2"/>
      <c r="F37" s="2"/>
      <c r="G37" s="2"/>
      <c r="H37" s="2"/>
      <c r="I37" s="2"/>
      <c r="J37" s="2"/>
      <c r="K37" s="2"/>
      <c r="L37" s="2"/>
    </row>
    <row r="38" spans="1:12" s="243" customFormat="1" ht="12.75" hidden="1">
      <c r="A38" s="2"/>
      <c r="B38" s="2"/>
      <c r="C38" s="2"/>
      <c r="D38" s="2"/>
      <c r="E38" s="2"/>
      <c r="F38" s="2"/>
      <c r="G38" s="2"/>
      <c r="H38" s="2"/>
      <c r="I38" s="2"/>
      <c r="J38" s="2"/>
      <c r="K38" s="2"/>
      <c r="L38" s="2"/>
    </row>
    <row r="39" spans="1:12" s="243" customFormat="1" ht="12.75" hidden="1">
      <c r="A39" s="2"/>
      <c r="B39" s="2"/>
      <c r="C39" s="2"/>
      <c r="D39" s="2"/>
      <c r="E39" s="2"/>
      <c r="F39" s="2"/>
      <c r="G39" s="2"/>
      <c r="H39" s="2"/>
      <c r="I39" s="2"/>
      <c r="J39" s="2"/>
      <c r="K39" s="2"/>
      <c r="L39" s="2"/>
    </row>
    <row r="40" spans="1:12" s="243" customFormat="1" ht="12.75" hidden="1">
      <c r="A40" s="2"/>
      <c r="B40" s="2"/>
      <c r="C40" s="2"/>
      <c r="D40" s="2"/>
      <c r="E40" s="2"/>
      <c r="F40" s="2"/>
      <c r="G40" s="2"/>
      <c r="H40" s="2"/>
      <c r="I40" s="2"/>
      <c r="J40" s="2"/>
      <c r="K40" s="2"/>
      <c r="L40" s="2"/>
    </row>
    <row r="41" spans="1:12" s="243" customFormat="1" ht="12.75" hidden="1">
      <c r="A41" s="2"/>
      <c r="B41" s="2"/>
      <c r="C41" s="2"/>
      <c r="D41" s="2"/>
      <c r="E41" s="2"/>
      <c r="F41" s="2"/>
      <c r="G41" s="2"/>
      <c r="H41" s="2"/>
      <c r="I41" s="2"/>
      <c r="J41" s="2"/>
      <c r="K41" s="2"/>
      <c r="L41" s="2"/>
    </row>
    <row r="42" spans="1:12" s="243" customFormat="1" ht="12.75" hidden="1">
      <c r="A42" s="2"/>
      <c r="B42" s="2"/>
      <c r="C42" s="2"/>
      <c r="D42" s="2"/>
      <c r="E42" s="2"/>
      <c r="F42" s="2"/>
      <c r="G42" s="2"/>
      <c r="H42" s="2"/>
      <c r="I42" s="2"/>
      <c r="J42" s="2"/>
      <c r="K42" s="2"/>
      <c r="L42" s="2"/>
    </row>
    <row r="43" spans="1:12" s="243" customFormat="1" ht="12.75" hidden="1">
      <c r="A43" s="2"/>
      <c r="B43" s="2"/>
      <c r="C43" s="2"/>
      <c r="D43" s="2"/>
      <c r="E43" s="2"/>
      <c r="F43" s="2"/>
      <c r="G43" s="2"/>
      <c r="H43" s="2"/>
      <c r="I43" s="2"/>
      <c r="J43" s="2"/>
      <c r="K43" s="2"/>
      <c r="L43" s="2"/>
    </row>
    <row r="44" spans="1:12" s="243" customFormat="1" ht="12.75" hidden="1">
      <c r="A44" s="2"/>
      <c r="B44" s="2"/>
      <c r="C44" s="2"/>
      <c r="D44" s="2"/>
      <c r="E44" s="2"/>
      <c r="F44" s="2"/>
      <c r="G44" s="2"/>
      <c r="H44" s="2"/>
      <c r="I44" s="2"/>
      <c r="J44" s="2"/>
      <c r="K44" s="2"/>
      <c r="L44" s="2"/>
    </row>
    <row r="45" spans="1:12" s="243" customFormat="1" ht="12.75" hidden="1">
      <c r="A45" s="2"/>
      <c r="B45" s="2"/>
      <c r="C45" s="2"/>
      <c r="D45" s="2"/>
      <c r="E45" s="2"/>
      <c r="F45" s="2"/>
      <c r="G45" s="2"/>
      <c r="H45" s="2"/>
      <c r="I45" s="2"/>
      <c r="J45" s="2"/>
      <c r="K45" s="2"/>
      <c r="L45" s="2"/>
    </row>
    <row r="46" spans="1:12" s="243" customFormat="1" ht="12.75" hidden="1">
      <c r="A46" s="2"/>
      <c r="B46" s="2"/>
      <c r="C46" s="2"/>
      <c r="D46" s="2"/>
      <c r="E46" s="2"/>
      <c r="F46" s="2"/>
      <c r="G46" s="2"/>
      <c r="H46" s="2"/>
      <c r="I46" s="2"/>
      <c r="J46" s="2"/>
      <c r="K46" s="2"/>
      <c r="L46" s="2"/>
    </row>
    <row r="47" spans="1:12" s="243" customFormat="1" ht="12.75" hidden="1">
      <c r="A47" s="2"/>
      <c r="B47" s="2"/>
      <c r="C47" s="2"/>
      <c r="D47" s="2"/>
      <c r="E47" s="2"/>
      <c r="F47" s="2"/>
      <c r="G47" s="2"/>
      <c r="H47" s="2"/>
      <c r="I47" s="2"/>
      <c r="J47" s="2"/>
      <c r="K47" s="2"/>
      <c r="L47" s="2"/>
    </row>
    <row r="48" spans="1:12" s="243" customFormat="1" ht="12.75" hidden="1">
      <c r="A48" s="2"/>
      <c r="B48" s="2"/>
      <c r="C48" s="2"/>
      <c r="D48" s="2"/>
      <c r="E48" s="2"/>
      <c r="F48" s="2"/>
      <c r="G48" s="2"/>
      <c r="H48" s="2"/>
      <c r="I48" s="2"/>
      <c r="J48" s="2"/>
      <c r="K48" s="2"/>
      <c r="L48" s="2"/>
    </row>
    <row r="49" spans="1:12" s="243" customFormat="1" ht="12.75" hidden="1">
      <c r="A49" s="2"/>
      <c r="B49" s="2"/>
      <c r="C49" s="2"/>
      <c r="D49" s="2"/>
      <c r="E49" s="2"/>
      <c r="F49" s="2"/>
      <c r="G49" s="2"/>
      <c r="H49" s="2"/>
      <c r="I49" s="2"/>
      <c r="J49" s="2"/>
      <c r="K49" s="2"/>
      <c r="L49" s="2"/>
    </row>
    <row r="50" spans="1:12" s="243" customFormat="1" ht="12.75" hidden="1">
      <c r="A50" s="2"/>
      <c r="B50" s="2"/>
      <c r="C50" s="2"/>
      <c r="D50" s="2"/>
      <c r="E50" s="2"/>
      <c r="F50" s="2"/>
      <c r="G50" s="2"/>
      <c r="H50" s="2"/>
      <c r="I50" s="2"/>
      <c r="J50" s="2"/>
      <c r="K50" s="2"/>
      <c r="L50" s="2"/>
    </row>
    <row r="51" spans="1:12" s="243" customFormat="1" ht="12.75" hidden="1">
      <c r="A51" s="2"/>
      <c r="B51" s="2"/>
      <c r="C51" s="2"/>
      <c r="D51" s="2"/>
      <c r="E51" s="2"/>
      <c r="F51" s="2"/>
      <c r="G51" s="2"/>
      <c r="H51" s="2"/>
      <c r="I51" s="2"/>
      <c r="J51" s="2"/>
      <c r="K51" s="2"/>
      <c r="L51" s="2"/>
    </row>
    <row r="52" spans="1:12" s="243" customFormat="1" ht="12.75" hidden="1">
      <c r="A52" s="2"/>
      <c r="B52" s="2"/>
      <c r="C52" s="2"/>
      <c r="D52" s="2"/>
      <c r="E52" s="2"/>
      <c r="F52" s="2"/>
      <c r="G52" s="2"/>
      <c r="H52" s="2"/>
      <c r="I52" s="2"/>
      <c r="J52" s="2"/>
      <c r="K52" s="2"/>
      <c r="L52" s="2"/>
    </row>
    <row r="53" spans="1:12" s="243" customFormat="1" ht="12.75" hidden="1">
      <c r="A53" s="2"/>
      <c r="B53" s="2"/>
      <c r="C53" s="2"/>
      <c r="D53" s="2"/>
      <c r="E53" s="2"/>
      <c r="F53" s="2"/>
      <c r="G53" s="2"/>
      <c r="H53" s="2"/>
      <c r="I53" s="2"/>
      <c r="J53" s="2"/>
      <c r="K53" s="2"/>
      <c r="L53" s="2"/>
    </row>
    <row r="54" spans="1:12" s="243" customFormat="1" ht="12.75" hidden="1">
      <c r="A54" s="2"/>
      <c r="B54" s="2"/>
      <c r="C54" s="2"/>
      <c r="D54" s="2"/>
      <c r="E54" s="2"/>
      <c r="F54" s="2"/>
      <c r="G54" s="2"/>
      <c r="H54" s="2"/>
      <c r="I54" s="2"/>
      <c r="J54" s="2"/>
      <c r="K54" s="2"/>
      <c r="L54" s="2"/>
    </row>
    <row r="55" spans="1:12" s="243" customFormat="1" ht="12.75" hidden="1">
      <c r="A55" s="2"/>
      <c r="B55" s="2"/>
      <c r="C55" s="2"/>
      <c r="D55" s="2"/>
      <c r="E55" s="2"/>
      <c r="F55" s="2"/>
      <c r="G55" s="2"/>
      <c r="H55" s="2"/>
      <c r="I55" s="2"/>
      <c r="J55" s="2"/>
      <c r="K55" s="2"/>
      <c r="L55" s="2"/>
    </row>
    <row r="56" spans="1:12" s="243" customFormat="1" ht="12.75" hidden="1">
      <c r="A56" s="2"/>
      <c r="B56" s="2"/>
      <c r="C56" s="2"/>
      <c r="D56" s="2"/>
      <c r="E56" s="2"/>
      <c r="F56" s="2"/>
      <c r="G56" s="2"/>
      <c r="H56" s="2"/>
      <c r="I56" s="2"/>
      <c r="J56" s="2"/>
      <c r="K56" s="2"/>
      <c r="L56" s="2"/>
    </row>
    <row r="57" spans="1:12" s="243" customFormat="1" ht="12.75" hidden="1">
      <c r="A57" s="2"/>
      <c r="B57" s="2"/>
      <c r="C57" s="2"/>
      <c r="D57" s="2"/>
      <c r="E57" s="2"/>
      <c r="F57" s="2"/>
      <c r="G57" s="2"/>
      <c r="H57" s="2"/>
      <c r="I57" s="2"/>
      <c r="J57" s="2"/>
      <c r="K57" s="2"/>
      <c r="L57" s="2"/>
    </row>
    <row r="58" spans="1:12" s="243" customFormat="1" ht="12.75" hidden="1">
      <c r="A58" s="2"/>
      <c r="B58" s="2"/>
      <c r="C58" s="2"/>
      <c r="D58" s="2"/>
      <c r="E58" s="2"/>
      <c r="F58" s="2"/>
      <c r="G58" s="2"/>
      <c r="H58" s="2"/>
      <c r="I58" s="2"/>
      <c r="J58" s="2"/>
      <c r="K58" s="2"/>
      <c r="L58" s="2"/>
    </row>
    <row r="59" spans="1:12" s="243" customFormat="1" ht="12.75" hidden="1">
      <c r="A59" s="2"/>
      <c r="B59" s="2"/>
      <c r="C59" s="2"/>
      <c r="D59" s="2"/>
      <c r="E59" s="2"/>
      <c r="F59" s="2"/>
      <c r="G59" s="2"/>
      <c r="H59" s="2"/>
      <c r="I59" s="2"/>
      <c r="J59" s="2"/>
      <c r="K59" s="2"/>
      <c r="L59" s="2"/>
    </row>
    <row r="60" spans="1:12" s="243" customFormat="1" ht="12.75" hidden="1">
      <c r="A60" s="2"/>
      <c r="B60" s="2"/>
      <c r="C60" s="2"/>
      <c r="D60" s="2"/>
      <c r="E60" s="2"/>
      <c r="F60" s="2"/>
      <c r="G60" s="2"/>
      <c r="H60" s="2"/>
      <c r="I60" s="2"/>
      <c r="J60" s="2"/>
      <c r="K60" s="2"/>
      <c r="L60" s="2"/>
    </row>
    <row r="61" spans="1:12" s="243" customFormat="1" ht="12.75" hidden="1">
      <c r="A61" s="2"/>
      <c r="B61" s="2"/>
      <c r="C61" s="2"/>
      <c r="D61" s="2"/>
      <c r="E61" s="2"/>
      <c r="F61" s="2"/>
      <c r="G61" s="2"/>
      <c r="H61" s="2"/>
      <c r="I61" s="2"/>
      <c r="J61" s="2"/>
      <c r="K61" s="2"/>
      <c r="L61" s="2"/>
    </row>
    <row r="62" spans="1:12" s="243" customFormat="1" ht="12.75" hidden="1">
      <c r="A62" s="2"/>
      <c r="B62" s="2"/>
      <c r="C62" s="2"/>
      <c r="D62" s="2"/>
      <c r="E62" s="2"/>
      <c r="F62" s="2"/>
      <c r="G62" s="2"/>
      <c r="H62" s="2"/>
      <c r="I62" s="2"/>
      <c r="J62" s="2"/>
      <c r="K62" s="2"/>
      <c r="L62" s="2"/>
    </row>
    <row r="63" spans="1:12" s="243" customFormat="1" ht="12.75" hidden="1">
      <c r="A63" s="2"/>
      <c r="B63" s="2"/>
      <c r="C63" s="2"/>
      <c r="D63" s="2"/>
      <c r="E63" s="2"/>
      <c r="F63" s="2"/>
      <c r="G63" s="2"/>
      <c r="H63" s="2"/>
      <c r="I63" s="2"/>
      <c r="J63" s="2"/>
      <c r="K63" s="2"/>
      <c r="L63" s="2"/>
    </row>
    <row r="64" spans="1:12" s="243" customFormat="1" ht="12.75" hidden="1">
      <c r="A64" s="2"/>
      <c r="B64" s="2"/>
      <c r="C64" s="2"/>
      <c r="D64" s="2"/>
      <c r="E64" s="2"/>
      <c r="F64" s="2"/>
      <c r="G64" s="2"/>
      <c r="H64" s="2"/>
      <c r="I64" s="2"/>
      <c r="J64" s="2"/>
      <c r="K64" s="2"/>
      <c r="L64" s="2"/>
    </row>
    <row r="65" spans="1:12" s="243" customFormat="1" ht="12.75" hidden="1">
      <c r="A65" s="2"/>
      <c r="B65" s="2"/>
      <c r="C65" s="2"/>
      <c r="D65" s="2"/>
      <c r="E65" s="2"/>
      <c r="F65" s="2"/>
      <c r="G65" s="2"/>
      <c r="H65" s="2"/>
      <c r="I65" s="2"/>
      <c r="J65" s="2"/>
      <c r="K65" s="2"/>
      <c r="L65" s="2"/>
    </row>
    <row r="66" spans="1:12" s="243" customFormat="1" ht="12.75" hidden="1">
      <c r="A66" s="2"/>
      <c r="B66" s="2"/>
      <c r="C66" s="2"/>
      <c r="D66" s="2"/>
      <c r="E66" s="2"/>
      <c r="F66" s="2"/>
      <c r="G66" s="2"/>
      <c r="H66" s="2"/>
      <c r="I66" s="2"/>
      <c r="J66" s="2"/>
      <c r="K66" s="2"/>
      <c r="L66" s="2"/>
    </row>
    <row r="67" spans="1:12" s="243" customFormat="1" ht="12.75" hidden="1">
      <c r="A67" s="2"/>
      <c r="B67" s="2"/>
      <c r="C67" s="2"/>
      <c r="D67" s="2"/>
      <c r="E67" s="2"/>
      <c r="F67" s="2"/>
      <c r="G67" s="2"/>
      <c r="H67" s="2"/>
      <c r="I67" s="2"/>
      <c r="J67" s="2"/>
      <c r="K67" s="2"/>
      <c r="L67" s="2"/>
    </row>
    <row r="68" spans="1:12" s="243" customFormat="1" ht="12.75" hidden="1">
      <c r="A68" s="2"/>
      <c r="B68" s="2"/>
      <c r="C68" s="2"/>
      <c r="D68" s="2"/>
      <c r="E68" s="2"/>
      <c r="F68" s="2"/>
      <c r="G68" s="2"/>
      <c r="H68" s="2"/>
      <c r="I68" s="2"/>
      <c r="J68" s="2"/>
      <c r="K68" s="2"/>
      <c r="L68" s="2"/>
    </row>
    <row r="69" spans="1:12" s="243" customFormat="1" ht="12.75" hidden="1">
      <c r="A69" s="2"/>
      <c r="B69" s="2"/>
      <c r="C69" s="2"/>
      <c r="D69" s="2"/>
      <c r="E69" s="2"/>
      <c r="F69" s="2"/>
      <c r="G69" s="2"/>
      <c r="H69" s="2"/>
      <c r="I69" s="2"/>
      <c r="J69" s="2"/>
      <c r="K69" s="2"/>
      <c r="L69" s="2"/>
    </row>
    <row r="70" spans="1:12" s="243" customFormat="1" ht="12.75" hidden="1">
      <c r="A70" s="2"/>
      <c r="B70" s="2"/>
      <c r="C70" s="2"/>
      <c r="D70" s="2"/>
      <c r="E70" s="2"/>
      <c r="F70" s="2"/>
      <c r="G70" s="2"/>
      <c r="H70" s="2"/>
      <c r="I70" s="2"/>
      <c r="J70" s="2"/>
      <c r="K70" s="2"/>
      <c r="L70" s="2"/>
    </row>
    <row r="71" spans="1:12" s="243" customFormat="1" ht="12.75" hidden="1">
      <c r="A71" s="2"/>
      <c r="B71" s="2"/>
      <c r="C71" s="2"/>
      <c r="D71" s="2"/>
      <c r="E71" s="2"/>
      <c r="F71" s="2"/>
      <c r="G71" s="2"/>
      <c r="H71" s="2"/>
      <c r="I71" s="2"/>
      <c r="J71" s="2"/>
      <c r="K71" s="2"/>
      <c r="L71" s="2"/>
    </row>
    <row r="72" spans="1:12" s="243" customFormat="1" ht="12.75" hidden="1">
      <c r="A72" s="2"/>
      <c r="B72" s="2"/>
      <c r="C72" s="2"/>
      <c r="D72" s="2"/>
      <c r="E72" s="2"/>
      <c r="F72" s="2"/>
      <c r="G72" s="2"/>
      <c r="H72" s="2"/>
      <c r="I72" s="2"/>
      <c r="J72" s="2"/>
      <c r="K72" s="2"/>
      <c r="L72" s="2"/>
    </row>
    <row r="73" spans="1:12" s="243" customFormat="1" ht="12.75" hidden="1">
      <c r="A73" s="2"/>
      <c r="B73" s="2"/>
      <c r="C73" s="2"/>
      <c r="D73" s="2"/>
      <c r="E73" s="2"/>
      <c r="F73" s="2"/>
      <c r="G73" s="2"/>
      <c r="H73" s="2"/>
      <c r="I73" s="2"/>
      <c r="J73" s="2"/>
      <c r="K73" s="2"/>
      <c r="L73" s="2"/>
    </row>
    <row r="74" spans="1:12" s="243" customFormat="1" ht="12.75" hidden="1">
      <c r="A74" s="2"/>
      <c r="B74" s="2"/>
      <c r="C74" s="2"/>
      <c r="D74" s="2"/>
      <c r="E74" s="2"/>
      <c r="F74" s="2"/>
      <c r="G74" s="2"/>
      <c r="H74" s="2"/>
      <c r="I74" s="2"/>
      <c r="J74" s="2"/>
      <c r="K74" s="2"/>
      <c r="L74" s="2"/>
    </row>
    <row r="75" spans="1:12" s="243" customFormat="1" ht="12.75" hidden="1">
      <c r="A75" s="2"/>
      <c r="B75" s="2"/>
      <c r="C75" s="2"/>
      <c r="D75" s="2"/>
      <c r="E75" s="2"/>
      <c r="F75" s="2"/>
      <c r="G75" s="2"/>
      <c r="H75" s="2"/>
      <c r="I75" s="2"/>
      <c r="J75" s="2"/>
      <c r="K75" s="2"/>
      <c r="L75" s="2"/>
    </row>
    <row r="76" spans="1:12" s="243" customFormat="1" ht="12.75" hidden="1">
      <c r="A76" s="2"/>
      <c r="B76" s="2"/>
      <c r="C76" s="2"/>
      <c r="D76" s="2"/>
      <c r="E76" s="2"/>
      <c r="F76" s="2"/>
      <c r="G76" s="2"/>
      <c r="H76" s="2"/>
      <c r="I76" s="2"/>
      <c r="J76" s="2"/>
      <c r="K76" s="2"/>
      <c r="L76" s="2"/>
    </row>
    <row r="77" spans="1:12" s="243" customFormat="1" ht="12.75" hidden="1">
      <c r="A77" s="2"/>
      <c r="B77" s="2"/>
      <c r="C77" s="2"/>
      <c r="D77" s="2"/>
      <c r="E77" s="2"/>
      <c r="F77" s="2"/>
      <c r="G77" s="2"/>
      <c r="H77" s="2"/>
      <c r="I77" s="2"/>
      <c r="J77" s="2"/>
      <c r="K77" s="2"/>
      <c r="L77" s="2"/>
    </row>
    <row r="78" spans="1:12" s="243" customFormat="1" ht="12.75" hidden="1">
      <c r="A78" s="2"/>
      <c r="B78" s="2"/>
      <c r="C78" s="2"/>
      <c r="D78" s="2"/>
      <c r="E78" s="2"/>
      <c r="F78" s="2"/>
      <c r="G78" s="2"/>
      <c r="H78" s="2"/>
      <c r="I78" s="2"/>
      <c r="J78" s="2"/>
      <c r="K78" s="2"/>
      <c r="L78" s="2"/>
    </row>
    <row r="79" spans="1:12" s="243" customFormat="1" ht="12.75" hidden="1">
      <c r="A79" s="2"/>
      <c r="B79" s="2"/>
      <c r="C79" s="2"/>
      <c r="D79" s="2"/>
      <c r="E79" s="2"/>
      <c r="F79" s="2"/>
      <c r="G79" s="2"/>
      <c r="H79" s="2"/>
      <c r="I79" s="2"/>
      <c r="J79" s="2"/>
      <c r="K79" s="2"/>
      <c r="L79" s="2"/>
    </row>
    <row r="80" spans="1:12" s="243" customFormat="1" ht="12.75" hidden="1">
      <c r="A80" s="2"/>
      <c r="B80" s="2"/>
      <c r="C80" s="2"/>
      <c r="D80" s="2"/>
      <c r="E80" s="2"/>
      <c r="F80" s="2"/>
      <c r="G80" s="2"/>
      <c r="H80" s="2"/>
      <c r="I80" s="2"/>
      <c r="J80" s="2"/>
      <c r="K80" s="2"/>
      <c r="L80" s="2"/>
    </row>
    <row r="81" spans="1:12" s="243" customFormat="1" ht="12.75" hidden="1">
      <c r="A81" s="2"/>
      <c r="B81" s="2"/>
      <c r="C81" s="2"/>
      <c r="D81" s="2"/>
      <c r="E81" s="2"/>
      <c r="F81" s="2"/>
      <c r="G81" s="2"/>
      <c r="H81" s="2"/>
      <c r="I81" s="2"/>
      <c r="J81" s="2"/>
      <c r="K81" s="2"/>
      <c r="L81" s="2"/>
    </row>
    <row r="82" spans="1:12" s="243" customFormat="1" ht="12.75" hidden="1">
      <c r="A82" s="2"/>
      <c r="B82" s="2"/>
      <c r="C82" s="2"/>
      <c r="D82" s="2"/>
      <c r="E82" s="2"/>
      <c r="F82" s="2"/>
      <c r="G82" s="2"/>
      <c r="H82" s="2"/>
      <c r="I82" s="2"/>
      <c r="J82" s="2"/>
      <c r="K82" s="2"/>
      <c r="L82" s="2"/>
    </row>
    <row r="83" spans="1:12" s="243" customFormat="1" ht="12.75" hidden="1">
      <c r="A83" s="2"/>
      <c r="B83" s="2"/>
      <c r="C83" s="2"/>
      <c r="D83" s="2"/>
      <c r="E83" s="2"/>
      <c r="F83" s="2"/>
      <c r="G83" s="2"/>
      <c r="H83" s="2"/>
      <c r="I83" s="2"/>
      <c r="J83" s="2"/>
      <c r="K83" s="2"/>
      <c r="L83" s="2"/>
    </row>
    <row r="84" spans="1:12" s="243" customFormat="1" ht="12.75" hidden="1">
      <c r="A84" s="2"/>
      <c r="B84" s="2"/>
      <c r="C84" s="2"/>
      <c r="D84" s="2"/>
      <c r="E84" s="2"/>
      <c r="F84" s="2"/>
      <c r="G84" s="2"/>
      <c r="H84" s="2"/>
      <c r="I84" s="2"/>
      <c r="J84" s="2"/>
      <c r="K84" s="2"/>
      <c r="L84" s="2"/>
    </row>
    <row r="85" spans="1:12" s="243" customFormat="1" ht="12.75" hidden="1">
      <c r="A85" s="2"/>
      <c r="B85" s="2"/>
      <c r="C85" s="2"/>
      <c r="D85" s="2"/>
      <c r="E85" s="2"/>
      <c r="F85" s="2"/>
      <c r="G85" s="2"/>
      <c r="H85" s="2"/>
      <c r="I85" s="2"/>
      <c r="J85" s="2"/>
      <c r="K85" s="2"/>
      <c r="L85" s="2"/>
    </row>
    <row r="86" spans="1:12" s="243" customFormat="1" ht="12.75" hidden="1">
      <c r="A86" s="2"/>
      <c r="B86" s="2"/>
      <c r="C86" s="2"/>
      <c r="D86" s="2"/>
      <c r="E86" s="2"/>
      <c r="F86" s="2"/>
      <c r="G86" s="2"/>
      <c r="H86" s="2"/>
      <c r="I86" s="2"/>
      <c r="J86" s="2"/>
      <c r="K86" s="2"/>
      <c r="L86" s="2"/>
    </row>
    <row r="87" spans="1:12" s="243" customFormat="1" ht="12.75" hidden="1">
      <c r="A87" s="2"/>
      <c r="B87" s="2"/>
      <c r="C87" s="2"/>
      <c r="D87" s="2"/>
      <c r="E87" s="2"/>
      <c r="F87" s="2"/>
      <c r="G87" s="2"/>
      <c r="H87" s="2"/>
      <c r="I87" s="2"/>
      <c r="J87" s="2"/>
      <c r="K87" s="2"/>
      <c r="L87" s="2"/>
    </row>
    <row r="88" spans="1:12" s="243" customFormat="1" ht="12.75" hidden="1">
      <c r="A88" s="2"/>
      <c r="B88" s="2"/>
      <c r="C88" s="2"/>
      <c r="D88" s="2"/>
      <c r="E88" s="2"/>
      <c r="F88" s="2"/>
      <c r="G88" s="2"/>
      <c r="H88" s="2"/>
      <c r="I88" s="2"/>
      <c r="J88" s="2"/>
      <c r="K88" s="2"/>
      <c r="L88" s="2"/>
    </row>
    <row r="89" spans="1:12" s="243" customFormat="1" ht="12.75" hidden="1">
      <c r="A89" s="2"/>
      <c r="B89" s="2"/>
      <c r="C89" s="2"/>
      <c r="D89" s="2"/>
      <c r="E89" s="2"/>
      <c r="F89" s="2"/>
      <c r="G89" s="2"/>
      <c r="H89" s="2"/>
      <c r="I89" s="2"/>
      <c r="J89" s="2"/>
      <c r="K89" s="2"/>
      <c r="L89" s="2"/>
    </row>
    <row r="90" spans="1:12" s="243" customFormat="1" ht="12.75" hidden="1">
      <c r="A90" s="2"/>
      <c r="B90" s="2"/>
      <c r="C90" s="2"/>
      <c r="D90" s="2"/>
      <c r="E90" s="2"/>
      <c r="F90" s="2"/>
      <c r="G90" s="2"/>
      <c r="H90" s="2"/>
      <c r="I90" s="2"/>
      <c r="J90" s="2"/>
      <c r="K90" s="2"/>
      <c r="L90" s="2"/>
    </row>
    <row r="91" spans="1:12" s="243" customFormat="1" ht="12.75" hidden="1">
      <c r="A91" s="2"/>
      <c r="B91" s="2"/>
      <c r="C91" s="2"/>
      <c r="D91" s="2"/>
      <c r="E91" s="2"/>
      <c r="F91" s="2"/>
      <c r="G91" s="2"/>
      <c r="H91" s="2"/>
      <c r="I91" s="2"/>
      <c r="J91" s="2"/>
      <c r="K91" s="2"/>
      <c r="L91" s="2"/>
    </row>
    <row r="92" spans="1:12" s="243" customFormat="1" ht="12.75" hidden="1">
      <c r="A92" s="2"/>
      <c r="B92" s="2"/>
      <c r="C92" s="2"/>
      <c r="D92" s="2"/>
      <c r="E92" s="2"/>
      <c r="F92" s="2"/>
      <c r="G92" s="2"/>
      <c r="H92" s="2"/>
      <c r="I92" s="2"/>
      <c r="J92" s="2"/>
      <c r="K92" s="2"/>
      <c r="L92" s="2"/>
    </row>
    <row r="93" spans="1:12" s="243" customFormat="1" ht="12.75" hidden="1">
      <c r="A93" s="2"/>
      <c r="B93" s="2"/>
      <c r="C93" s="2"/>
      <c r="D93" s="2"/>
      <c r="E93" s="2"/>
      <c r="F93" s="2"/>
      <c r="G93" s="2"/>
      <c r="H93" s="2"/>
      <c r="I93" s="2"/>
      <c r="J93" s="2"/>
      <c r="K93" s="2"/>
      <c r="L93" s="2"/>
    </row>
    <row r="94" spans="1:12" s="243" customFormat="1" ht="12.75" hidden="1">
      <c r="A94" s="2"/>
      <c r="B94" s="2"/>
      <c r="C94" s="2"/>
      <c r="D94" s="2"/>
      <c r="E94" s="2"/>
      <c r="F94" s="2"/>
      <c r="G94" s="2"/>
      <c r="H94" s="2"/>
      <c r="I94" s="2"/>
      <c r="J94" s="2"/>
      <c r="K94" s="2"/>
      <c r="L94" s="2"/>
    </row>
    <row r="95" spans="1:12" s="243" customFormat="1" ht="12.75" hidden="1">
      <c r="A95" s="2"/>
      <c r="B95" s="2"/>
      <c r="C95" s="2"/>
      <c r="D95" s="2"/>
      <c r="E95" s="2"/>
      <c r="F95" s="2"/>
      <c r="G95" s="2"/>
      <c r="H95" s="2"/>
      <c r="I95" s="2"/>
      <c r="J95" s="2"/>
      <c r="K95" s="2"/>
      <c r="L95" s="2"/>
    </row>
    <row r="96" spans="1:12" s="243" customFormat="1" ht="12.75" hidden="1">
      <c r="A96" s="2"/>
      <c r="B96" s="2"/>
      <c r="C96" s="2"/>
      <c r="D96" s="2"/>
      <c r="E96" s="2"/>
      <c r="F96" s="2"/>
      <c r="G96" s="2"/>
      <c r="H96" s="2"/>
      <c r="I96" s="2"/>
      <c r="J96" s="2"/>
      <c r="K96" s="2"/>
      <c r="L96" s="2"/>
    </row>
    <row r="97" spans="1:12" s="243" customFormat="1" ht="12.75" hidden="1">
      <c r="A97" s="2"/>
      <c r="B97" s="2"/>
      <c r="C97" s="2"/>
      <c r="D97" s="2"/>
      <c r="E97" s="2"/>
      <c r="F97" s="2"/>
      <c r="G97" s="2"/>
      <c r="H97" s="2"/>
      <c r="I97" s="2"/>
      <c r="J97" s="2"/>
      <c r="K97" s="2"/>
      <c r="L97" s="2"/>
    </row>
    <row r="98" spans="1:12" s="243" customFormat="1" ht="12.75" hidden="1">
      <c r="A98" s="2"/>
      <c r="B98" s="2"/>
      <c r="C98" s="2"/>
      <c r="D98" s="2"/>
      <c r="E98" s="2"/>
      <c r="F98" s="2"/>
      <c r="G98" s="2"/>
      <c r="H98" s="2"/>
      <c r="I98" s="2"/>
      <c r="J98" s="2"/>
      <c r="K98" s="2"/>
      <c r="L98" s="2"/>
    </row>
    <row r="99" spans="1:12" s="243" customFormat="1" ht="12.75" hidden="1">
      <c r="A99" s="2"/>
      <c r="B99" s="2"/>
      <c r="C99" s="2"/>
      <c r="D99" s="2"/>
      <c r="E99" s="2"/>
      <c r="F99" s="2"/>
      <c r="G99" s="2"/>
      <c r="H99" s="2"/>
      <c r="I99" s="2"/>
      <c r="J99" s="2"/>
      <c r="K99" s="2"/>
      <c r="L99" s="2"/>
    </row>
    <row r="100" spans="1:12" s="243" customFormat="1" ht="12.75" hidden="1">
      <c r="A100" s="2"/>
      <c r="B100" s="2"/>
      <c r="C100" s="2"/>
      <c r="D100" s="2"/>
      <c r="E100" s="2"/>
      <c r="F100" s="2"/>
      <c r="G100" s="2"/>
      <c r="H100" s="2"/>
      <c r="I100" s="2"/>
      <c r="J100" s="2"/>
      <c r="K100" s="2"/>
      <c r="L100" s="2"/>
    </row>
    <row r="101" spans="1:12" s="243" customFormat="1" ht="12.75" hidden="1">
      <c r="A101" s="2"/>
      <c r="B101" s="2"/>
      <c r="C101" s="2"/>
      <c r="D101" s="2"/>
      <c r="E101" s="2"/>
      <c r="F101" s="2"/>
      <c r="G101" s="2"/>
      <c r="H101" s="2"/>
      <c r="I101" s="2"/>
      <c r="J101" s="2"/>
      <c r="K101" s="2"/>
      <c r="L101" s="2"/>
    </row>
    <row r="102" spans="1:12" s="243" customFormat="1" ht="12.75" hidden="1">
      <c r="A102" s="2"/>
      <c r="B102" s="2"/>
      <c r="C102" s="2"/>
      <c r="D102" s="2"/>
      <c r="E102" s="2"/>
      <c r="F102" s="2"/>
      <c r="G102" s="2"/>
      <c r="H102" s="2"/>
      <c r="I102" s="2"/>
      <c r="J102" s="2"/>
      <c r="K102" s="2"/>
      <c r="L102" s="2"/>
    </row>
    <row r="103" spans="1:12" s="243" customFormat="1" ht="12.75" hidden="1">
      <c r="A103" s="2"/>
      <c r="B103" s="2"/>
      <c r="C103" s="2"/>
      <c r="D103" s="2"/>
      <c r="E103" s="2"/>
      <c r="F103" s="2"/>
      <c r="G103" s="2"/>
      <c r="H103" s="2"/>
      <c r="I103" s="2"/>
      <c r="J103" s="2"/>
      <c r="K103" s="2"/>
      <c r="L103" s="2"/>
    </row>
    <row r="104" spans="1:12" s="243" customFormat="1" ht="12.75" hidden="1">
      <c r="A104" s="2"/>
      <c r="B104" s="2"/>
      <c r="C104" s="2"/>
      <c r="D104" s="2"/>
      <c r="E104" s="2"/>
      <c r="F104" s="2"/>
      <c r="G104" s="2"/>
      <c r="H104" s="2"/>
      <c r="I104" s="2"/>
      <c r="J104" s="2"/>
      <c r="K104" s="2"/>
      <c r="L104" s="2"/>
    </row>
    <row r="105" spans="1:12" s="243" customFormat="1" ht="12.75" hidden="1">
      <c r="A105" s="2"/>
      <c r="B105" s="2"/>
      <c r="C105" s="2"/>
      <c r="D105" s="2"/>
      <c r="E105" s="2"/>
      <c r="F105" s="2"/>
      <c r="G105" s="2"/>
      <c r="H105" s="2"/>
      <c r="I105" s="2"/>
      <c r="J105" s="2"/>
      <c r="K105" s="2"/>
      <c r="L105" s="2"/>
    </row>
    <row r="106" spans="1:12" s="243" customFormat="1" ht="12.75" hidden="1">
      <c r="A106" s="2"/>
      <c r="B106" s="2"/>
      <c r="C106" s="2"/>
      <c r="D106" s="2"/>
      <c r="E106" s="2"/>
      <c r="F106" s="2"/>
      <c r="G106" s="2"/>
      <c r="H106" s="2"/>
      <c r="I106" s="2"/>
      <c r="J106" s="2"/>
      <c r="K106" s="2"/>
      <c r="L106" s="2"/>
    </row>
    <row r="107" spans="1:12" s="243" customFormat="1" ht="12.75" hidden="1">
      <c r="A107" s="2"/>
      <c r="B107" s="2"/>
      <c r="C107" s="2"/>
      <c r="D107" s="2"/>
      <c r="E107" s="2"/>
      <c r="F107" s="2"/>
      <c r="G107" s="2"/>
      <c r="H107" s="2"/>
      <c r="I107" s="2"/>
      <c r="J107" s="2"/>
      <c r="K107" s="2"/>
      <c r="L107" s="2"/>
    </row>
    <row r="108" spans="1:12" s="243" customFormat="1" ht="12.75" hidden="1">
      <c r="A108" s="2"/>
      <c r="B108" s="2"/>
      <c r="C108" s="2"/>
      <c r="D108" s="2"/>
      <c r="E108" s="2"/>
      <c r="F108" s="2"/>
      <c r="G108" s="2"/>
      <c r="H108" s="2"/>
      <c r="I108" s="2"/>
      <c r="J108" s="2"/>
      <c r="K108" s="2"/>
      <c r="L108" s="2"/>
    </row>
    <row r="109" spans="1:12" s="243" customFormat="1" ht="12.75" hidden="1">
      <c r="A109" s="2"/>
      <c r="B109" s="2"/>
      <c r="C109" s="2"/>
      <c r="D109" s="2"/>
      <c r="E109" s="2"/>
      <c r="F109" s="2"/>
      <c r="G109" s="2"/>
      <c r="H109" s="2"/>
      <c r="I109" s="2"/>
      <c r="J109" s="2"/>
      <c r="K109" s="2"/>
      <c r="L109" s="2"/>
    </row>
    <row r="110" spans="1:12" s="243" customFormat="1" ht="12.75" hidden="1">
      <c r="A110" s="2"/>
      <c r="B110" s="2"/>
      <c r="C110" s="2"/>
      <c r="D110" s="2"/>
      <c r="E110" s="2"/>
      <c r="F110" s="2"/>
      <c r="G110" s="2"/>
      <c r="H110" s="2"/>
      <c r="I110" s="2"/>
      <c r="J110" s="2"/>
      <c r="K110" s="2"/>
      <c r="L110" s="2"/>
    </row>
    <row r="111" spans="1:12" s="243" customFormat="1" ht="12.75" hidden="1">
      <c r="A111" s="2"/>
      <c r="B111" s="2"/>
      <c r="C111" s="2"/>
      <c r="D111" s="2"/>
      <c r="E111" s="2"/>
      <c r="F111" s="2"/>
      <c r="G111" s="2"/>
      <c r="H111" s="2"/>
      <c r="I111" s="2"/>
      <c r="J111" s="2"/>
      <c r="K111" s="2"/>
      <c r="L111" s="2"/>
    </row>
  </sheetData>
  <mergeCells count="5">
    <mergeCell ref="F5:G5"/>
    <mergeCell ref="D5:E5"/>
    <mergeCell ref="J5:K5"/>
    <mergeCell ref="B3:C5"/>
    <mergeCell ref="H5:I5"/>
  </mergeCells>
  <hyperlinks>
    <hyperlink ref="B1" location="ToC!A1" display="Retour à la table des matières" xr:uid="{00000000-0004-0000-2500-000000000000}"/>
  </hyperlinks>
  <pageMargins left="0.51181102362204722" right="0.51181102362204722" top="0.51181102362204722" bottom="0.51181102362204722" header="0.23622047244094491" footer="0.23622047244094491"/>
  <pageSetup scale="63" firstPageNumber="6" orientation="landscape" r:id="rId1"/>
  <headerFooter>
    <oddFooter>&amp;L&amp;G&amp;CInformations supplémentaires sur les 
fonds propres réglementaires&amp;RPage &amp;P de &amp;N]</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B0AD5-9E91-438A-85C9-AD2750C4DEE3}">
  <sheetPr codeName="Sheet35">
    <tabColor theme="5"/>
    <pageSetUpPr fitToPage="1"/>
  </sheetPr>
  <dimension ref="A1:AP144"/>
  <sheetViews>
    <sheetView zoomScale="115" zoomScaleNormal="115" zoomScaleSheetLayoutView="100" workbookViewId="0"/>
  </sheetViews>
  <sheetFormatPr defaultColWidth="0" defaultRowHeight="15" zeroHeight="1"/>
  <cols>
    <col min="1" max="1" width="1.42578125" style="1" customWidth="1"/>
    <col min="2" max="2" width="10.42578125" customWidth="1"/>
    <col min="3" max="3" width="26.5703125" customWidth="1"/>
    <col min="4" max="13" width="13.42578125" customWidth="1"/>
    <col min="14" max="14" width="1.42578125" customWidth="1"/>
    <col min="15" max="42" width="0" hidden="1" customWidth="1"/>
    <col min="43" max="16384" width="8.42578125" hidden="1"/>
  </cols>
  <sheetData>
    <row r="1" spans="1:19" ht="12.2" customHeight="1">
      <c r="B1" s="100" t="s">
        <v>5</v>
      </c>
      <c r="C1" s="1"/>
      <c r="D1" s="1"/>
      <c r="E1" s="1"/>
      <c r="F1" s="1"/>
      <c r="G1" s="1"/>
      <c r="H1" s="1"/>
      <c r="I1" s="1"/>
      <c r="J1" s="1"/>
      <c r="K1" s="1"/>
      <c r="L1" s="1"/>
      <c r="M1" s="1"/>
      <c r="N1" s="1"/>
      <c r="O1" s="1"/>
      <c r="P1" s="1"/>
      <c r="Q1" s="1"/>
      <c r="R1" s="1"/>
      <c r="S1" s="1"/>
    </row>
    <row r="2" spans="1:19" s="295" customFormat="1" ht="20.100000000000001" customHeight="1">
      <c r="A2" s="31"/>
      <c r="B2" s="378" t="s">
        <v>1231</v>
      </c>
      <c r="C2" s="976"/>
      <c r="D2" s="976"/>
      <c r="E2" s="976"/>
      <c r="F2" s="976"/>
      <c r="G2" s="976"/>
      <c r="H2" s="976"/>
      <c r="I2" s="976"/>
      <c r="J2" s="976"/>
      <c r="K2" s="976"/>
      <c r="L2" s="976"/>
      <c r="M2" s="975"/>
      <c r="N2" s="31"/>
    </row>
    <row r="3" spans="1:19" ht="15.6" customHeight="1">
      <c r="B3" s="2246" t="s">
        <v>701</v>
      </c>
      <c r="C3" s="2274"/>
      <c r="D3" s="1762" t="s">
        <v>1355</v>
      </c>
      <c r="E3" s="1762" t="s">
        <v>1356</v>
      </c>
      <c r="F3" s="1762" t="s">
        <v>149</v>
      </c>
      <c r="G3" s="1762" t="s">
        <v>148</v>
      </c>
      <c r="H3" s="1762" t="s">
        <v>176</v>
      </c>
      <c r="I3" s="1762" t="s">
        <v>175</v>
      </c>
      <c r="J3" s="1762" t="s">
        <v>174</v>
      </c>
      <c r="K3" s="1762" t="s">
        <v>377</v>
      </c>
      <c r="L3" s="1762" t="s">
        <v>376</v>
      </c>
      <c r="M3" s="1761" t="s">
        <v>394</v>
      </c>
      <c r="N3" s="1"/>
    </row>
    <row r="4" spans="1:19" s="243" customFormat="1" ht="15" customHeight="1">
      <c r="A4" s="2"/>
      <c r="B4" s="2021"/>
      <c r="C4" s="2275"/>
      <c r="D4" s="2272" t="s">
        <v>454</v>
      </c>
      <c r="E4" s="2272"/>
      <c r="F4" s="2272"/>
      <c r="G4" s="2273"/>
      <c r="H4" s="2097" t="s">
        <v>809</v>
      </c>
      <c r="I4" s="2097"/>
      <c r="J4" s="2097"/>
      <c r="K4" s="2271" t="s">
        <v>810</v>
      </c>
      <c r="L4" s="2272"/>
      <c r="M4" s="2273"/>
      <c r="N4" s="2"/>
    </row>
    <row r="5" spans="1:19" s="243" customFormat="1" ht="15" customHeight="1">
      <c r="A5" s="2"/>
      <c r="B5" s="2247"/>
      <c r="C5" s="2276"/>
      <c r="D5" s="678" t="s">
        <v>455</v>
      </c>
      <c r="E5" s="678" t="s">
        <v>455</v>
      </c>
      <c r="F5" s="678" t="s">
        <v>456</v>
      </c>
      <c r="G5" s="677" t="s">
        <v>663</v>
      </c>
      <c r="H5" s="678" t="s">
        <v>455</v>
      </c>
      <c r="I5" s="678" t="s">
        <v>456</v>
      </c>
      <c r="J5" s="678" t="s">
        <v>663</v>
      </c>
      <c r="K5" s="974" t="s">
        <v>455</v>
      </c>
      <c r="L5" s="678" t="s">
        <v>456</v>
      </c>
      <c r="M5" s="677" t="s">
        <v>663</v>
      </c>
      <c r="N5" s="2"/>
    </row>
    <row r="6" spans="1:19" s="243" customFormat="1" ht="15" customHeight="1">
      <c r="A6" s="2"/>
      <c r="B6" s="2269" t="str">
        <f>CurrQtr</f>
        <v>T3 2023 
Bâle III révisé</v>
      </c>
      <c r="C6" s="2270"/>
      <c r="D6" s="972"/>
      <c r="E6" s="971"/>
      <c r="F6" s="971"/>
      <c r="G6" s="970"/>
      <c r="H6" s="971"/>
      <c r="I6" s="971"/>
      <c r="J6" s="973"/>
      <c r="K6" s="972"/>
      <c r="L6" s="971"/>
      <c r="M6" s="970"/>
      <c r="N6" s="2"/>
    </row>
    <row r="7" spans="1:19" s="243" customFormat="1" ht="25.5">
      <c r="A7" s="2"/>
      <c r="B7" s="2267">
        <v>1</v>
      </c>
      <c r="C7" s="639" t="s">
        <v>1012</v>
      </c>
      <c r="D7" s="967">
        <v>0</v>
      </c>
      <c r="E7" s="966">
        <v>0</v>
      </c>
      <c r="F7" s="966">
        <v>0</v>
      </c>
      <c r="G7" s="969">
        <v>0</v>
      </c>
      <c r="H7" s="966">
        <v>10261</v>
      </c>
      <c r="I7" s="966">
        <v>0</v>
      </c>
      <c r="J7" s="968">
        <v>10261</v>
      </c>
      <c r="K7" s="967">
        <v>1809</v>
      </c>
      <c r="L7" s="966">
        <v>0</v>
      </c>
      <c r="M7" s="965">
        <v>1809</v>
      </c>
      <c r="N7" s="2"/>
    </row>
    <row r="8" spans="1:19" s="243" customFormat="1" ht="12.75" hidden="1">
      <c r="A8" s="2"/>
      <c r="B8" s="2267"/>
      <c r="C8" s="963"/>
      <c r="D8" s="957"/>
      <c r="E8" s="864"/>
      <c r="F8" s="864"/>
      <c r="G8" s="961"/>
      <c r="H8" s="864"/>
      <c r="I8" s="864"/>
      <c r="J8" s="962"/>
      <c r="K8" s="957"/>
      <c r="L8" s="864"/>
      <c r="M8" s="961"/>
      <c r="N8" s="2"/>
    </row>
    <row r="9" spans="1:19" s="243" customFormat="1" ht="27.75">
      <c r="A9" s="2"/>
      <c r="B9" s="960">
        <v>2</v>
      </c>
      <c r="C9" s="959" t="s">
        <v>804</v>
      </c>
      <c r="D9" s="957">
        <v>0</v>
      </c>
      <c r="E9" s="864">
        <v>0</v>
      </c>
      <c r="F9" s="864">
        <v>0</v>
      </c>
      <c r="G9" s="956">
        <v>0</v>
      </c>
      <c r="H9" s="864">
        <v>1020</v>
      </c>
      <c r="I9" s="864">
        <v>0</v>
      </c>
      <c r="J9" s="958">
        <v>1020</v>
      </c>
      <c r="K9" s="957">
        <v>0</v>
      </c>
      <c r="L9" s="864">
        <v>0</v>
      </c>
      <c r="M9" s="956">
        <v>0</v>
      </c>
      <c r="N9" s="2"/>
    </row>
    <row r="10" spans="1:19" s="243" customFormat="1" ht="12.75">
      <c r="A10" s="2"/>
      <c r="B10" s="960">
        <v>3</v>
      </c>
      <c r="C10" s="959" t="s">
        <v>1232</v>
      </c>
      <c r="D10" s="957">
        <v>0</v>
      </c>
      <c r="E10" s="864">
        <v>0</v>
      </c>
      <c r="F10" s="864">
        <v>0</v>
      </c>
      <c r="G10" s="956">
        <v>0</v>
      </c>
      <c r="H10" s="864">
        <v>227</v>
      </c>
      <c r="I10" s="864">
        <v>0</v>
      </c>
      <c r="J10" s="958">
        <v>227</v>
      </c>
      <c r="K10" s="957">
        <v>880</v>
      </c>
      <c r="L10" s="864">
        <v>0</v>
      </c>
      <c r="M10" s="956">
        <v>880</v>
      </c>
      <c r="N10" s="2"/>
    </row>
    <row r="11" spans="1:19" s="243" customFormat="1" ht="12.75">
      <c r="A11" s="2"/>
      <c r="B11" s="960">
        <v>4</v>
      </c>
      <c r="C11" s="959" t="s">
        <v>457</v>
      </c>
      <c r="D11" s="957">
        <v>0</v>
      </c>
      <c r="E11" s="864">
        <v>0</v>
      </c>
      <c r="F11" s="864">
        <v>0</v>
      </c>
      <c r="G11" s="956">
        <v>0</v>
      </c>
      <c r="H11" s="864">
        <v>2734</v>
      </c>
      <c r="I11" s="864">
        <v>0</v>
      </c>
      <c r="J11" s="958">
        <v>2734</v>
      </c>
      <c r="K11" s="957">
        <v>110</v>
      </c>
      <c r="L11" s="864">
        <v>0</v>
      </c>
      <c r="M11" s="956">
        <v>110</v>
      </c>
      <c r="N11" s="2"/>
    </row>
    <row r="12" spans="1:19" s="243" customFormat="1" ht="12.75">
      <c r="A12" s="2"/>
      <c r="B12" s="960">
        <v>5</v>
      </c>
      <c r="C12" s="959" t="s">
        <v>458</v>
      </c>
      <c r="D12" s="957">
        <v>0</v>
      </c>
      <c r="E12" s="864">
        <v>0</v>
      </c>
      <c r="F12" s="864">
        <v>0</v>
      </c>
      <c r="G12" s="956">
        <v>0</v>
      </c>
      <c r="H12" s="864">
        <v>6280</v>
      </c>
      <c r="I12" s="864">
        <v>0</v>
      </c>
      <c r="J12" s="958">
        <v>6280</v>
      </c>
      <c r="K12" s="957">
        <v>819</v>
      </c>
      <c r="L12" s="864">
        <v>0</v>
      </c>
      <c r="M12" s="956">
        <v>819</v>
      </c>
      <c r="N12" s="2"/>
    </row>
    <row r="13" spans="1:19" s="243" customFormat="1" ht="12.75">
      <c r="A13" s="2"/>
      <c r="B13" s="2267">
        <v>6</v>
      </c>
      <c r="C13" s="639" t="s">
        <v>420</v>
      </c>
      <c r="D13" s="964">
        <v>454</v>
      </c>
      <c r="E13" s="958">
        <v>0</v>
      </c>
      <c r="F13" s="958">
        <v>10262</v>
      </c>
      <c r="G13" s="956">
        <v>10716</v>
      </c>
      <c r="H13" s="958">
        <v>7505</v>
      </c>
      <c r="I13" s="958">
        <v>0</v>
      </c>
      <c r="J13" s="958">
        <v>7505</v>
      </c>
      <c r="K13" s="964">
        <v>361</v>
      </c>
      <c r="L13" s="958">
        <v>0</v>
      </c>
      <c r="M13" s="956">
        <v>361</v>
      </c>
      <c r="N13" s="2"/>
    </row>
    <row r="14" spans="1:19" s="243" customFormat="1" ht="12.75">
      <c r="A14" s="2"/>
      <c r="B14" s="2267"/>
      <c r="C14" s="963" t="s">
        <v>450</v>
      </c>
      <c r="D14" s="957">
        <v>0</v>
      </c>
      <c r="E14" s="864">
        <v>0</v>
      </c>
      <c r="F14" s="864">
        <v>0</v>
      </c>
      <c r="G14" s="961">
        <v>0</v>
      </c>
      <c r="H14" s="864">
        <v>0</v>
      </c>
      <c r="I14" s="864">
        <v>0</v>
      </c>
      <c r="J14" s="962">
        <v>0</v>
      </c>
      <c r="K14" s="957">
        <v>0</v>
      </c>
      <c r="L14" s="864">
        <v>0</v>
      </c>
      <c r="M14" s="961">
        <v>0</v>
      </c>
      <c r="N14" s="2"/>
    </row>
    <row r="15" spans="1:19" s="243" customFormat="1" ht="12.75">
      <c r="A15" s="2"/>
      <c r="B15" s="1911">
        <v>7</v>
      </c>
      <c r="C15" s="959" t="s">
        <v>1442</v>
      </c>
      <c r="D15" s="957">
        <v>0</v>
      </c>
      <c r="E15" s="864">
        <v>0</v>
      </c>
      <c r="F15" s="864">
        <v>10262</v>
      </c>
      <c r="G15" s="956">
        <v>10262</v>
      </c>
      <c r="H15" s="864">
        <v>0</v>
      </c>
      <c r="I15" s="864">
        <v>0</v>
      </c>
      <c r="J15" s="958">
        <v>0</v>
      </c>
      <c r="K15" s="957">
        <v>0</v>
      </c>
      <c r="L15" s="864">
        <v>0</v>
      </c>
      <c r="M15" s="956">
        <v>0</v>
      </c>
      <c r="N15" s="2"/>
    </row>
    <row r="16" spans="1:19" s="243" customFormat="1" ht="12.75">
      <c r="A16" s="2"/>
      <c r="B16" s="960">
        <v>8</v>
      </c>
      <c r="C16" s="959" t="s">
        <v>457</v>
      </c>
      <c r="D16" s="957">
        <v>0</v>
      </c>
      <c r="E16" s="864">
        <v>0</v>
      </c>
      <c r="F16" s="864">
        <v>0</v>
      </c>
      <c r="G16" s="956">
        <v>0</v>
      </c>
      <c r="H16" s="864">
        <v>4305</v>
      </c>
      <c r="I16" s="864">
        <v>0</v>
      </c>
      <c r="J16" s="958">
        <v>4305</v>
      </c>
      <c r="K16" s="957">
        <v>0</v>
      </c>
      <c r="L16" s="864">
        <v>0</v>
      </c>
      <c r="M16" s="956">
        <v>0</v>
      </c>
      <c r="N16" s="2"/>
    </row>
    <row r="17" spans="1:14" s="243" customFormat="1" ht="25.5">
      <c r="A17" s="2"/>
      <c r="B17" s="960">
        <v>9</v>
      </c>
      <c r="C17" s="959" t="s">
        <v>451</v>
      </c>
      <c r="D17" s="957">
        <v>0</v>
      </c>
      <c r="E17" s="864">
        <v>0</v>
      </c>
      <c r="F17" s="864">
        <v>0</v>
      </c>
      <c r="G17" s="956">
        <v>0</v>
      </c>
      <c r="H17" s="864">
        <v>0</v>
      </c>
      <c r="I17" s="864">
        <v>0</v>
      </c>
      <c r="J17" s="958">
        <v>0</v>
      </c>
      <c r="K17" s="957">
        <v>0</v>
      </c>
      <c r="L17" s="864">
        <v>0</v>
      </c>
      <c r="M17" s="956">
        <v>0</v>
      </c>
      <c r="N17" s="2"/>
    </row>
    <row r="18" spans="1:14" s="243" customFormat="1" ht="12.75">
      <c r="A18" s="2"/>
      <c r="B18" s="960">
        <v>10</v>
      </c>
      <c r="C18" s="959" t="s">
        <v>452</v>
      </c>
      <c r="D18" s="957">
        <v>0</v>
      </c>
      <c r="E18" s="864">
        <v>0</v>
      </c>
      <c r="F18" s="864">
        <v>0</v>
      </c>
      <c r="G18" s="956">
        <v>0</v>
      </c>
      <c r="H18" s="864">
        <v>1087</v>
      </c>
      <c r="I18" s="864">
        <v>0</v>
      </c>
      <c r="J18" s="958">
        <v>1087</v>
      </c>
      <c r="K18" s="957">
        <v>315</v>
      </c>
      <c r="L18" s="864">
        <v>0</v>
      </c>
      <c r="M18" s="956">
        <v>315</v>
      </c>
      <c r="N18" s="2"/>
    </row>
    <row r="19" spans="1:14" s="243" customFormat="1" ht="25.5">
      <c r="A19" s="2"/>
      <c r="B19" s="960">
        <v>11</v>
      </c>
      <c r="C19" s="959" t="s">
        <v>444</v>
      </c>
      <c r="D19" s="957">
        <v>454</v>
      </c>
      <c r="E19" s="864">
        <v>0</v>
      </c>
      <c r="F19" s="864">
        <v>0</v>
      </c>
      <c r="G19" s="956">
        <v>454</v>
      </c>
      <c r="H19" s="864">
        <v>2113</v>
      </c>
      <c r="I19" s="864">
        <v>0</v>
      </c>
      <c r="J19" s="958">
        <v>2113</v>
      </c>
      <c r="K19" s="957">
        <v>0</v>
      </c>
      <c r="L19" s="864">
        <v>0</v>
      </c>
      <c r="M19" s="956">
        <v>0</v>
      </c>
      <c r="N19" s="2"/>
    </row>
    <row r="20" spans="1:14" s="243" customFormat="1" ht="12.75">
      <c r="A20" s="2"/>
      <c r="B20" s="955">
        <v>12</v>
      </c>
      <c r="C20" s="954" t="s">
        <v>445</v>
      </c>
      <c r="D20" s="952">
        <v>0</v>
      </c>
      <c r="E20" s="951">
        <v>0</v>
      </c>
      <c r="F20" s="951">
        <v>0</v>
      </c>
      <c r="G20" s="950">
        <v>0</v>
      </c>
      <c r="H20" s="951">
        <v>0</v>
      </c>
      <c r="I20" s="951">
        <v>0</v>
      </c>
      <c r="J20" s="953">
        <v>0</v>
      </c>
      <c r="K20" s="952">
        <v>46</v>
      </c>
      <c r="L20" s="951">
        <v>0</v>
      </c>
      <c r="M20" s="950">
        <v>46</v>
      </c>
      <c r="N20" s="2"/>
    </row>
    <row r="21" spans="1:14" s="243" customFormat="1" ht="12.75">
      <c r="A21" s="2"/>
      <c r="B21" s="949"/>
      <c r="C21" s="949"/>
      <c r="D21" s="949"/>
      <c r="E21" s="949"/>
      <c r="F21" s="949"/>
      <c r="G21" s="949"/>
      <c r="H21" s="949"/>
      <c r="I21" s="949"/>
      <c r="J21" s="949"/>
      <c r="K21" s="949"/>
      <c r="L21" s="949"/>
      <c r="M21" s="949"/>
      <c r="N21" s="2"/>
    </row>
    <row r="22" spans="1:14" s="243" customFormat="1" ht="15" customHeight="1">
      <c r="A22" s="2"/>
      <c r="B22" s="2269" t="str">
        <f>LastQtr</f>
        <v>T2 2023 _x000D_
Bâle III révisé</v>
      </c>
      <c r="C22" s="2270"/>
      <c r="D22" s="972"/>
      <c r="E22" s="971"/>
      <c r="F22" s="971"/>
      <c r="G22" s="970"/>
      <c r="H22" s="971"/>
      <c r="I22" s="971"/>
      <c r="J22" s="973"/>
      <c r="K22" s="972"/>
      <c r="L22" s="971"/>
      <c r="M22" s="970"/>
      <c r="N22" s="2"/>
    </row>
    <row r="23" spans="1:14" s="243" customFormat="1" ht="12.75">
      <c r="A23" s="2"/>
      <c r="B23" s="2267">
        <v>1</v>
      </c>
      <c r="C23" s="639" t="s">
        <v>446</v>
      </c>
      <c r="D23" s="967">
        <v>0</v>
      </c>
      <c r="E23" s="966">
        <v>0</v>
      </c>
      <c r="F23" s="966">
        <v>0</v>
      </c>
      <c r="G23" s="969">
        <v>0</v>
      </c>
      <c r="H23" s="966">
        <v>9494</v>
      </c>
      <c r="I23" s="966">
        <v>0</v>
      </c>
      <c r="J23" s="968">
        <v>9494</v>
      </c>
      <c r="K23" s="967">
        <v>1666</v>
      </c>
      <c r="L23" s="966">
        <v>0</v>
      </c>
      <c r="M23" s="965">
        <v>1666</v>
      </c>
      <c r="N23" s="2"/>
    </row>
    <row r="24" spans="1:14" s="243" customFormat="1" ht="12.75">
      <c r="A24" s="2"/>
      <c r="B24" s="2267"/>
      <c r="C24" s="963" t="s">
        <v>450</v>
      </c>
      <c r="D24" s="957"/>
      <c r="E24" s="864"/>
      <c r="F24" s="864"/>
      <c r="G24" s="961"/>
      <c r="H24" s="864"/>
      <c r="I24" s="864"/>
      <c r="J24" s="962"/>
      <c r="K24" s="957"/>
      <c r="L24" s="864"/>
      <c r="M24" s="961"/>
      <c r="N24" s="2"/>
    </row>
    <row r="25" spans="1:14" s="243" customFormat="1" ht="27.75">
      <c r="A25" s="2"/>
      <c r="B25" s="960">
        <v>2</v>
      </c>
      <c r="C25" s="959" t="s">
        <v>804</v>
      </c>
      <c r="D25" s="957">
        <v>0</v>
      </c>
      <c r="E25" s="864">
        <v>0</v>
      </c>
      <c r="F25" s="864">
        <v>0</v>
      </c>
      <c r="G25" s="956">
        <v>0</v>
      </c>
      <c r="H25" s="864">
        <v>1020</v>
      </c>
      <c r="I25" s="864">
        <v>0</v>
      </c>
      <c r="J25" s="958">
        <v>1020</v>
      </c>
      <c r="K25" s="957">
        <v>0</v>
      </c>
      <c r="L25" s="864">
        <v>0</v>
      </c>
      <c r="M25" s="956">
        <v>0</v>
      </c>
      <c r="N25" s="2"/>
    </row>
    <row r="26" spans="1:14" s="243" customFormat="1" ht="12.75">
      <c r="A26" s="2"/>
      <c r="B26" s="960">
        <v>3</v>
      </c>
      <c r="C26" s="959" t="s">
        <v>1232</v>
      </c>
      <c r="D26" s="957">
        <v>0</v>
      </c>
      <c r="E26" s="864">
        <v>0</v>
      </c>
      <c r="F26" s="864">
        <v>0</v>
      </c>
      <c r="G26" s="956">
        <v>0</v>
      </c>
      <c r="H26" s="864">
        <v>224</v>
      </c>
      <c r="I26" s="864">
        <v>0</v>
      </c>
      <c r="J26" s="958">
        <v>224</v>
      </c>
      <c r="K26" s="957">
        <v>730</v>
      </c>
      <c r="L26" s="864">
        <v>0</v>
      </c>
      <c r="M26" s="956">
        <v>730</v>
      </c>
      <c r="N26" s="2"/>
    </row>
    <row r="27" spans="1:14" s="243" customFormat="1" ht="12.75">
      <c r="A27" s="2"/>
      <c r="B27" s="960">
        <v>4</v>
      </c>
      <c r="C27" s="959" t="s">
        <v>457</v>
      </c>
      <c r="D27" s="957">
        <v>0</v>
      </c>
      <c r="E27" s="864">
        <v>0</v>
      </c>
      <c r="F27" s="864">
        <v>0</v>
      </c>
      <c r="G27" s="956">
        <v>0</v>
      </c>
      <c r="H27" s="864">
        <v>2844</v>
      </c>
      <c r="I27" s="864">
        <v>0</v>
      </c>
      <c r="J27" s="958">
        <v>2844</v>
      </c>
      <c r="K27" s="957">
        <v>122</v>
      </c>
      <c r="L27" s="864">
        <v>0</v>
      </c>
      <c r="M27" s="956">
        <v>122</v>
      </c>
      <c r="N27" s="2"/>
    </row>
    <row r="28" spans="1:14" s="243" customFormat="1" ht="12.75">
      <c r="A28" s="2"/>
      <c r="B28" s="960">
        <v>5</v>
      </c>
      <c r="C28" s="959" t="s">
        <v>458</v>
      </c>
      <c r="D28" s="957">
        <v>0</v>
      </c>
      <c r="E28" s="864">
        <v>0</v>
      </c>
      <c r="F28" s="864">
        <v>0</v>
      </c>
      <c r="G28" s="956">
        <v>0</v>
      </c>
      <c r="H28" s="864">
        <v>5406</v>
      </c>
      <c r="I28" s="864">
        <v>0</v>
      </c>
      <c r="J28" s="958">
        <v>5406</v>
      </c>
      <c r="K28" s="957">
        <v>814</v>
      </c>
      <c r="L28" s="864">
        <v>0</v>
      </c>
      <c r="M28" s="956">
        <v>814</v>
      </c>
      <c r="N28" s="2"/>
    </row>
    <row r="29" spans="1:14" s="243" customFormat="1" ht="12.75">
      <c r="A29" s="2"/>
      <c r="B29" s="2268">
        <v>6</v>
      </c>
      <c r="C29" s="639" t="s">
        <v>420</v>
      </c>
      <c r="D29" s="964">
        <v>590</v>
      </c>
      <c r="E29" s="958">
        <v>0</v>
      </c>
      <c r="F29" s="958">
        <v>0</v>
      </c>
      <c r="G29" s="956">
        <v>590</v>
      </c>
      <c r="H29" s="958">
        <v>7627</v>
      </c>
      <c r="I29" s="958">
        <v>0</v>
      </c>
      <c r="J29" s="958">
        <v>7627</v>
      </c>
      <c r="K29" s="964">
        <v>328</v>
      </c>
      <c r="L29" s="958">
        <v>0</v>
      </c>
      <c r="M29" s="956">
        <v>328</v>
      </c>
      <c r="N29" s="2"/>
    </row>
    <row r="30" spans="1:14" s="243" customFormat="1" ht="12.75">
      <c r="A30" s="2"/>
      <c r="B30" s="2267"/>
      <c r="C30" s="963" t="s">
        <v>450</v>
      </c>
      <c r="D30" s="957">
        <v>0</v>
      </c>
      <c r="E30" s="864">
        <v>0</v>
      </c>
      <c r="F30" s="864">
        <v>0</v>
      </c>
      <c r="G30" s="961">
        <v>0</v>
      </c>
      <c r="H30" s="864">
        <v>0</v>
      </c>
      <c r="I30" s="864">
        <v>0</v>
      </c>
      <c r="J30" s="962">
        <v>0</v>
      </c>
      <c r="K30" s="957">
        <v>0</v>
      </c>
      <c r="L30" s="864">
        <v>0</v>
      </c>
      <c r="M30" s="961">
        <v>0</v>
      </c>
      <c r="N30" s="2"/>
    </row>
    <row r="31" spans="1:14" s="243" customFormat="1" ht="12.75">
      <c r="A31" s="2"/>
      <c r="B31" s="1911">
        <v>7</v>
      </c>
      <c r="C31" s="959" t="s">
        <v>1442</v>
      </c>
      <c r="D31" s="957">
        <v>0</v>
      </c>
      <c r="E31" s="864">
        <v>0</v>
      </c>
      <c r="F31" s="864">
        <v>0</v>
      </c>
      <c r="G31" s="961">
        <v>0</v>
      </c>
      <c r="H31" s="864">
        <v>0</v>
      </c>
      <c r="I31" s="864">
        <v>0</v>
      </c>
      <c r="J31" s="962">
        <v>0</v>
      </c>
      <c r="K31" s="957">
        <v>0</v>
      </c>
      <c r="L31" s="864">
        <v>0</v>
      </c>
      <c r="M31" s="961">
        <v>0</v>
      </c>
      <c r="N31" s="2"/>
    </row>
    <row r="32" spans="1:14" s="243" customFormat="1" ht="12.75">
      <c r="A32" s="2"/>
      <c r="B32" s="960">
        <v>8</v>
      </c>
      <c r="C32" s="959" t="s">
        <v>457</v>
      </c>
      <c r="D32" s="957">
        <v>0</v>
      </c>
      <c r="E32" s="864">
        <v>0</v>
      </c>
      <c r="F32" s="864">
        <v>0</v>
      </c>
      <c r="G32" s="956">
        <v>0</v>
      </c>
      <c r="H32" s="864">
        <v>4007</v>
      </c>
      <c r="I32" s="864">
        <v>0</v>
      </c>
      <c r="J32" s="958">
        <v>4007</v>
      </c>
      <c r="K32" s="957">
        <v>0</v>
      </c>
      <c r="L32" s="864">
        <v>0</v>
      </c>
      <c r="M32" s="956">
        <v>0</v>
      </c>
      <c r="N32" s="2"/>
    </row>
    <row r="33" spans="1:14" s="243" customFormat="1" ht="25.5">
      <c r="A33" s="2"/>
      <c r="B33" s="960">
        <v>9</v>
      </c>
      <c r="C33" s="959" t="s">
        <v>451</v>
      </c>
      <c r="D33" s="957">
        <v>0</v>
      </c>
      <c r="E33" s="864">
        <v>0</v>
      </c>
      <c r="F33" s="864">
        <v>0</v>
      </c>
      <c r="G33" s="956">
        <v>0</v>
      </c>
      <c r="H33" s="864">
        <v>0</v>
      </c>
      <c r="I33" s="864">
        <v>0</v>
      </c>
      <c r="J33" s="958">
        <v>0</v>
      </c>
      <c r="K33" s="957">
        <v>0</v>
      </c>
      <c r="L33" s="864">
        <v>0</v>
      </c>
      <c r="M33" s="956">
        <v>0</v>
      </c>
      <c r="N33" s="2"/>
    </row>
    <row r="34" spans="1:14" s="243" customFormat="1" ht="12.75">
      <c r="A34" s="2"/>
      <c r="B34" s="960">
        <v>10</v>
      </c>
      <c r="C34" s="959" t="s">
        <v>452</v>
      </c>
      <c r="D34" s="957">
        <v>0</v>
      </c>
      <c r="E34" s="864">
        <v>0</v>
      </c>
      <c r="F34" s="864">
        <v>0</v>
      </c>
      <c r="G34" s="956">
        <v>0</v>
      </c>
      <c r="H34" s="864">
        <v>1543</v>
      </c>
      <c r="I34" s="864">
        <v>0</v>
      </c>
      <c r="J34" s="958">
        <v>1543</v>
      </c>
      <c r="K34" s="957">
        <v>280</v>
      </c>
      <c r="L34" s="864">
        <v>0</v>
      </c>
      <c r="M34" s="956">
        <v>280</v>
      </c>
      <c r="N34" s="2"/>
    </row>
    <row r="35" spans="1:14" s="243" customFormat="1" ht="25.5">
      <c r="A35" s="2"/>
      <c r="B35" s="960">
        <v>11</v>
      </c>
      <c r="C35" s="959" t="s">
        <v>444</v>
      </c>
      <c r="D35" s="957">
        <v>590</v>
      </c>
      <c r="E35" s="864">
        <v>0</v>
      </c>
      <c r="F35" s="864">
        <v>0</v>
      </c>
      <c r="G35" s="956">
        <v>590</v>
      </c>
      <c r="H35" s="864">
        <v>2077</v>
      </c>
      <c r="I35" s="864">
        <v>0</v>
      </c>
      <c r="J35" s="958">
        <v>2077</v>
      </c>
      <c r="K35" s="957">
        <v>0</v>
      </c>
      <c r="L35" s="864">
        <v>0</v>
      </c>
      <c r="M35" s="956">
        <v>0</v>
      </c>
      <c r="N35" s="2"/>
    </row>
    <row r="36" spans="1:14" s="243" customFormat="1" ht="12.75">
      <c r="A36" s="2"/>
      <c r="B36" s="955">
        <v>12</v>
      </c>
      <c r="C36" s="954" t="s">
        <v>445</v>
      </c>
      <c r="D36" s="952">
        <v>0</v>
      </c>
      <c r="E36" s="951">
        <v>0</v>
      </c>
      <c r="F36" s="951">
        <v>0</v>
      </c>
      <c r="G36" s="950">
        <v>0</v>
      </c>
      <c r="H36" s="951">
        <v>0</v>
      </c>
      <c r="I36" s="951">
        <v>0</v>
      </c>
      <c r="J36" s="953">
        <v>0</v>
      </c>
      <c r="K36" s="952">
        <v>48</v>
      </c>
      <c r="L36" s="951">
        <v>0</v>
      </c>
      <c r="M36" s="950">
        <v>48</v>
      </c>
      <c r="N36" s="2"/>
    </row>
    <row r="37" spans="1:14" s="243" customFormat="1" ht="12.75">
      <c r="A37" s="2"/>
      <c r="B37" s="949"/>
      <c r="C37" s="949"/>
      <c r="D37" s="949"/>
      <c r="E37" s="949"/>
      <c r="F37" s="949"/>
      <c r="G37" s="949"/>
      <c r="H37" s="949"/>
      <c r="I37" s="949"/>
      <c r="J37" s="949"/>
      <c r="K37" s="949"/>
      <c r="L37" s="949"/>
      <c r="M37" s="949"/>
      <c r="N37" s="2"/>
    </row>
    <row r="38" spans="1:14" s="243" customFormat="1" ht="15" customHeight="1">
      <c r="A38" s="2"/>
      <c r="B38" s="2269" t="str">
        <f>Last2Qtr</f>
        <v>T1 2023 _x000D_
Bâle III</v>
      </c>
      <c r="C38" s="2270"/>
      <c r="D38" s="972"/>
      <c r="E38" s="971"/>
      <c r="F38" s="971"/>
      <c r="G38" s="970"/>
      <c r="H38" s="971"/>
      <c r="I38" s="971"/>
      <c r="J38" s="973"/>
      <c r="K38" s="972"/>
      <c r="L38" s="971"/>
      <c r="M38" s="970"/>
      <c r="N38" s="2"/>
    </row>
    <row r="39" spans="1:14" s="243" customFormat="1" ht="12.75">
      <c r="A39" s="2"/>
      <c r="B39" s="2267">
        <v>1</v>
      </c>
      <c r="C39" s="639" t="s">
        <v>446</v>
      </c>
      <c r="D39" s="967">
        <v>154</v>
      </c>
      <c r="E39" s="966">
        <v>2</v>
      </c>
      <c r="F39" s="966">
        <v>0</v>
      </c>
      <c r="G39" s="969">
        <v>156</v>
      </c>
      <c r="H39" s="966">
        <v>14394</v>
      </c>
      <c r="I39" s="966">
        <v>0</v>
      </c>
      <c r="J39" s="968">
        <v>14394</v>
      </c>
      <c r="K39" s="967">
        <v>3176</v>
      </c>
      <c r="L39" s="966">
        <v>0</v>
      </c>
      <c r="M39" s="965">
        <v>3176</v>
      </c>
      <c r="N39" s="2"/>
    </row>
    <row r="40" spans="1:14" s="243" customFormat="1" ht="12.75">
      <c r="A40" s="2"/>
      <c r="B40" s="2267"/>
      <c r="C40" s="963" t="s">
        <v>450</v>
      </c>
      <c r="D40" s="957"/>
      <c r="E40" s="864"/>
      <c r="F40" s="864"/>
      <c r="G40" s="961"/>
      <c r="H40" s="864"/>
      <c r="I40" s="864"/>
      <c r="J40" s="962"/>
      <c r="K40" s="957"/>
      <c r="L40" s="864"/>
      <c r="M40" s="961"/>
      <c r="N40" s="2"/>
    </row>
    <row r="41" spans="1:14" s="243" customFormat="1" ht="27.75">
      <c r="A41" s="2"/>
      <c r="B41" s="960">
        <v>2</v>
      </c>
      <c r="C41" s="959" t="s">
        <v>804</v>
      </c>
      <c r="D41" s="957">
        <v>0</v>
      </c>
      <c r="E41" s="864">
        <v>0</v>
      </c>
      <c r="F41" s="864">
        <v>0</v>
      </c>
      <c r="G41" s="956">
        <v>0</v>
      </c>
      <c r="H41" s="864">
        <v>2550</v>
      </c>
      <c r="I41" s="864">
        <v>0</v>
      </c>
      <c r="J41" s="958">
        <v>2550</v>
      </c>
      <c r="K41" s="957">
        <v>0</v>
      </c>
      <c r="L41" s="864">
        <v>0</v>
      </c>
      <c r="M41" s="956">
        <v>0</v>
      </c>
      <c r="N41" s="2"/>
    </row>
    <row r="42" spans="1:14" s="243" customFormat="1" ht="12.75">
      <c r="A42" s="2"/>
      <c r="B42" s="960">
        <v>3</v>
      </c>
      <c r="C42" s="959" t="s">
        <v>1232</v>
      </c>
      <c r="D42" s="957">
        <v>0</v>
      </c>
      <c r="E42" s="864">
        <v>0</v>
      </c>
      <c r="F42" s="864">
        <v>0</v>
      </c>
      <c r="G42" s="956">
        <v>0</v>
      </c>
      <c r="H42" s="864">
        <v>452</v>
      </c>
      <c r="I42" s="864">
        <v>0</v>
      </c>
      <c r="J42" s="958">
        <v>452</v>
      </c>
      <c r="K42" s="957">
        <v>1825</v>
      </c>
      <c r="L42" s="864">
        <v>0</v>
      </c>
      <c r="M42" s="956">
        <v>1825</v>
      </c>
      <c r="N42" s="2"/>
    </row>
    <row r="43" spans="1:14" s="243" customFormat="1" ht="12.75">
      <c r="A43" s="2"/>
      <c r="B43" s="960">
        <v>4</v>
      </c>
      <c r="C43" s="959" t="s">
        <v>457</v>
      </c>
      <c r="D43" s="957">
        <v>0</v>
      </c>
      <c r="E43" s="864">
        <v>0</v>
      </c>
      <c r="F43" s="864">
        <v>0</v>
      </c>
      <c r="G43" s="956">
        <v>0</v>
      </c>
      <c r="H43" s="864">
        <v>2684</v>
      </c>
      <c r="I43" s="864">
        <v>0</v>
      </c>
      <c r="J43" s="958">
        <v>2684</v>
      </c>
      <c r="K43" s="957">
        <v>142</v>
      </c>
      <c r="L43" s="864">
        <v>0</v>
      </c>
      <c r="M43" s="956">
        <v>142</v>
      </c>
      <c r="N43" s="2"/>
    </row>
    <row r="44" spans="1:14" s="243" customFormat="1" ht="12.75">
      <c r="A44" s="2"/>
      <c r="B44" s="960">
        <v>5</v>
      </c>
      <c r="C44" s="959" t="s">
        <v>458</v>
      </c>
      <c r="D44" s="957">
        <v>154</v>
      </c>
      <c r="E44" s="864">
        <v>2</v>
      </c>
      <c r="F44" s="864">
        <v>0</v>
      </c>
      <c r="G44" s="956">
        <v>156</v>
      </c>
      <c r="H44" s="864">
        <v>8708</v>
      </c>
      <c r="I44" s="864">
        <v>0</v>
      </c>
      <c r="J44" s="958">
        <v>8708</v>
      </c>
      <c r="K44" s="957">
        <v>1209</v>
      </c>
      <c r="L44" s="864">
        <v>0</v>
      </c>
      <c r="M44" s="956">
        <v>1209</v>
      </c>
      <c r="N44" s="2"/>
    </row>
    <row r="45" spans="1:14" s="243" customFormat="1" ht="12.75">
      <c r="A45" s="2"/>
      <c r="B45" s="2267">
        <v>6</v>
      </c>
      <c r="C45" s="639" t="s">
        <v>420</v>
      </c>
      <c r="D45" s="964">
        <v>732</v>
      </c>
      <c r="E45" s="958">
        <v>0</v>
      </c>
      <c r="F45" s="958">
        <v>0</v>
      </c>
      <c r="G45" s="956">
        <v>732</v>
      </c>
      <c r="H45" s="958">
        <v>9063</v>
      </c>
      <c r="I45" s="958">
        <v>0</v>
      </c>
      <c r="J45" s="958">
        <v>9063</v>
      </c>
      <c r="K45" s="964">
        <v>330</v>
      </c>
      <c r="L45" s="958">
        <v>0</v>
      </c>
      <c r="M45" s="956">
        <v>330</v>
      </c>
      <c r="N45" s="2"/>
    </row>
    <row r="46" spans="1:14" s="243" customFormat="1" ht="12.75">
      <c r="A46" s="2"/>
      <c r="B46" s="2267"/>
      <c r="C46" s="963" t="s">
        <v>450</v>
      </c>
      <c r="D46" s="957">
        <v>0</v>
      </c>
      <c r="E46" s="864">
        <v>0</v>
      </c>
      <c r="F46" s="864">
        <v>0</v>
      </c>
      <c r="G46" s="961">
        <v>0</v>
      </c>
      <c r="H46" s="864">
        <v>0</v>
      </c>
      <c r="I46" s="864">
        <v>0</v>
      </c>
      <c r="J46" s="962">
        <v>0</v>
      </c>
      <c r="K46" s="957">
        <v>0</v>
      </c>
      <c r="L46" s="864">
        <v>0</v>
      </c>
      <c r="M46" s="961">
        <v>0</v>
      </c>
      <c r="N46" s="2"/>
    </row>
    <row r="47" spans="1:14" s="243" customFormat="1" ht="12.75">
      <c r="A47" s="2"/>
      <c r="B47" s="1911">
        <v>7</v>
      </c>
      <c r="C47" s="959" t="s">
        <v>1442</v>
      </c>
      <c r="D47" s="957">
        <v>0</v>
      </c>
      <c r="E47" s="864">
        <v>0</v>
      </c>
      <c r="F47" s="864">
        <v>0</v>
      </c>
      <c r="G47" s="961">
        <v>0</v>
      </c>
      <c r="H47" s="864">
        <v>0</v>
      </c>
      <c r="I47" s="864">
        <v>0</v>
      </c>
      <c r="J47" s="962">
        <v>0</v>
      </c>
      <c r="K47" s="957">
        <v>0</v>
      </c>
      <c r="L47" s="864">
        <v>0</v>
      </c>
      <c r="M47" s="961">
        <v>0</v>
      </c>
      <c r="N47" s="2"/>
    </row>
    <row r="48" spans="1:14" s="243" customFormat="1" ht="12.75">
      <c r="A48" s="2"/>
      <c r="B48" s="1911">
        <v>8</v>
      </c>
      <c r="C48" s="959" t="s">
        <v>457</v>
      </c>
      <c r="D48" s="957">
        <v>0</v>
      </c>
      <c r="E48" s="864">
        <v>0</v>
      </c>
      <c r="F48" s="864">
        <v>0</v>
      </c>
      <c r="G48" s="956">
        <v>0</v>
      </c>
      <c r="H48" s="864">
        <v>4940</v>
      </c>
      <c r="I48" s="864">
        <v>0</v>
      </c>
      <c r="J48" s="958">
        <v>4940</v>
      </c>
      <c r="K48" s="957">
        <v>0</v>
      </c>
      <c r="L48" s="864">
        <v>0</v>
      </c>
      <c r="M48" s="956">
        <v>0</v>
      </c>
      <c r="N48" s="2"/>
    </row>
    <row r="49" spans="1:14" s="243" customFormat="1" ht="25.5">
      <c r="A49" s="2"/>
      <c r="B49" s="1911">
        <v>9</v>
      </c>
      <c r="C49" s="959" t="s">
        <v>451</v>
      </c>
      <c r="D49" s="957">
        <v>0</v>
      </c>
      <c r="E49" s="864">
        <v>0</v>
      </c>
      <c r="F49" s="864">
        <v>0</v>
      </c>
      <c r="G49" s="956">
        <v>0</v>
      </c>
      <c r="H49" s="864">
        <v>0</v>
      </c>
      <c r="I49" s="864">
        <v>0</v>
      </c>
      <c r="J49" s="958">
        <v>0</v>
      </c>
      <c r="K49" s="957">
        <v>0</v>
      </c>
      <c r="L49" s="864">
        <v>0</v>
      </c>
      <c r="M49" s="956">
        <v>0</v>
      </c>
      <c r="N49" s="2"/>
    </row>
    <row r="50" spans="1:14" s="243" customFormat="1" ht="12.75">
      <c r="A50" s="2"/>
      <c r="B50" s="1911">
        <v>10</v>
      </c>
      <c r="C50" s="959" t="s">
        <v>452</v>
      </c>
      <c r="D50" s="957">
        <v>0</v>
      </c>
      <c r="E50" s="864">
        <v>0</v>
      </c>
      <c r="F50" s="864">
        <v>0</v>
      </c>
      <c r="G50" s="956">
        <v>0</v>
      </c>
      <c r="H50" s="864">
        <v>1596</v>
      </c>
      <c r="I50" s="864">
        <v>0</v>
      </c>
      <c r="J50" s="958">
        <v>1596</v>
      </c>
      <c r="K50" s="957">
        <v>283</v>
      </c>
      <c r="L50" s="864">
        <v>0</v>
      </c>
      <c r="M50" s="956">
        <v>283</v>
      </c>
      <c r="N50" s="2"/>
    </row>
    <row r="51" spans="1:14" s="243" customFormat="1" ht="25.5">
      <c r="A51" s="2"/>
      <c r="B51" s="1911">
        <v>11</v>
      </c>
      <c r="C51" s="959" t="s">
        <v>444</v>
      </c>
      <c r="D51" s="957">
        <v>732</v>
      </c>
      <c r="E51" s="864">
        <v>0</v>
      </c>
      <c r="F51" s="864">
        <v>0</v>
      </c>
      <c r="G51" s="956">
        <v>732</v>
      </c>
      <c r="H51" s="864">
        <v>2527</v>
      </c>
      <c r="I51" s="864">
        <v>0</v>
      </c>
      <c r="J51" s="958">
        <v>2527</v>
      </c>
      <c r="K51" s="957">
        <v>0</v>
      </c>
      <c r="L51" s="864">
        <v>0</v>
      </c>
      <c r="M51" s="956">
        <v>0</v>
      </c>
      <c r="N51" s="2"/>
    </row>
    <row r="52" spans="1:14" s="243" customFormat="1" ht="12.75">
      <c r="A52" s="2"/>
      <c r="B52" s="955">
        <v>12</v>
      </c>
      <c r="C52" s="954" t="s">
        <v>445</v>
      </c>
      <c r="D52" s="952">
        <v>0</v>
      </c>
      <c r="E52" s="951">
        <v>0</v>
      </c>
      <c r="F52" s="951">
        <v>0</v>
      </c>
      <c r="G52" s="950">
        <v>0</v>
      </c>
      <c r="H52" s="951">
        <v>0</v>
      </c>
      <c r="I52" s="951">
        <v>0</v>
      </c>
      <c r="J52" s="953">
        <v>0</v>
      </c>
      <c r="K52" s="952">
        <v>47</v>
      </c>
      <c r="L52" s="951">
        <v>0</v>
      </c>
      <c r="M52" s="950">
        <v>47</v>
      </c>
      <c r="N52" s="2"/>
    </row>
    <row r="53" spans="1:14" s="243" customFormat="1" ht="12.75">
      <c r="A53" s="2"/>
      <c r="B53" s="949"/>
      <c r="C53" s="949"/>
      <c r="D53" s="949"/>
      <c r="E53" s="949"/>
      <c r="F53" s="949"/>
      <c r="G53" s="949"/>
      <c r="H53" s="949"/>
      <c r="I53" s="949"/>
      <c r="J53" s="949"/>
      <c r="K53" s="949"/>
      <c r="L53" s="949"/>
      <c r="M53" s="949"/>
      <c r="N53" s="2"/>
    </row>
    <row r="54" spans="1:14" s="243" customFormat="1" ht="15" customHeight="1">
      <c r="A54" s="2"/>
      <c r="B54" s="2269" t="str">
        <f>Last3Qtr</f>
        <v>T4 2022 _x000D_
Bâle III</v>
      </c>
      <c r="C54" s="2270"/>
      <c r="D54" s="972"/>
      <c r="E54" s="971"/>
      <c r="F54" s="971"/>
      <c r="G54" s="970"/>
      <c r="H54" s="971"/>
      <c r="I54" s="971"/>
      <c r="J54" s="973"/>
      <c r="K54" s="972"/>
      <c r="L54" s="971"/>
      <c r="M54" s="970"/>
      <c r="N54" s="2"/>
    </row>
    <row r="55" spans="1:14" s="243" customFormat="1" ht="12.75">
      <c r="A55" s="2"/>
      <c r="B55" s="2267">
        <v>1</v>
      </c>
      <c r="C55" s="639" t="s">
        <v>446</v>
      </c>
      <c r="D55" s="967">
        <v>191</v>
      </c>
      <c r="E55" s="966">
        <v>8</v>
      </c>
      <c r="F55" s="966">
        <v>0</v>
      </c>
      <c r="G55" s="969">
        <v>199</v>
      </c>
      <c r="H55" s="966">
        <v>14731</v>
      </c>
      <c r="I55" s="966">
        <v>0</v>
      </c>
      <c r="J55" s="968">
        <v>14731</v>
      </c>
      <c r="K55" s="967">
        <v>2988</v>
      </c>
      <c r="L55" s="966">
        <v>0</v>
      </c>
      <c r="M55" s="965">
        <v>2988</v>
      </c>
      <c r="N55" s="2"/>
    </row>
    <row r="56" spans="1:14" s="243" customFormat="1" ht="12.75">
      <c r="A56" s="2"/>
      <c r="B56" s="2267"/>
      <c r="C56" s="963" t="s">
        <v>450</v>
      </c>
      <c r="D56" s="957"/>
      <c r="E56" s="864"/>
      <c r="F56" s="864"/>
      <c r="G56" s="961"/>
      <c r="H56" s="864"/>
      <c r="I56" s="864"/>
      <c r="J56" s="962"/>
      <c r="K56" s="957"/>
      <c r="L56" s="864"/>
      <c r="M56" s="961"/>
      <c r="N56" s="2"/>
    </row>
    <row r="57" spans="1:14" s="243" customFormat="1" ht="27.75">
      <c r="A57" s="2"/>
      <c r="B57" s="960">
        <v>2</v>
      </c>
      <c r="C57" s="959" t="s">
        <v>804</v>
      </c>
      <c r="D57" s="957">
        <v>0</v>
      </c>
      <c r="E57" s="864">
        <v>0</v>
      </c>
      <c r="F57" s="864">
        <v>0</v>
      </c>
      <c r="G57" s="956">
        <v>0</v>
      </c>
      <c r="H57" s="864">
        <v>2550</v>
      </c>
      <c r="I57" s="864">
        <v>0</v>
      </c>
      <c r="J57" s="958">
        <v>2550</v>
      </c>
      <c r="K57" s="957">
        <v>0</v>
      </c>
      <c r="L57" s="864">
        <v>0</v>
      </c>
      <c r="M57" s="956">
        <v>0</v>
      </c>
      <c r="N57" s="2"/>
    </row>
    <row r="58" spans="1:14" s="243" customFormat="1" ht="12.75">
      <c r="A58" s="2"/>
      <c r="B58" s="960">
        <v>3</v>
      </c>
      <c r="C58" s="959" t="s">
        <v>1232</v>
      </c>
      <c r="D58" s="957">
        <v>0</v>
      </c>
      <c r="E58" s="864">
        <v>0</v>
      </c>
      <c r="F58" s="864">
        <v>0</v>
      </c>
      <c r="G58" s="956">
        <v>0</v>
      </c>
      <c r="H58" s="864">
        <v>463</v>
      </c>
      <c r="I58" s="864">
        <v>0</v>
      </c>
      <c r="J58" s="958">
        <v>463</v>
      </c>
      <c r="K58" s="957">
        <v>1825</v>
      </c>
      <c r="L58" s="864">
        <v>0</v>
      </c>
      <c r="M58" s="956">
        <v>1825</v>
      </c>
      <c r="N58" s="2"/>
    </row>
    <row r="59" spans="1:14" s="243" customFormat="1" ht="12.75">
      <c r="A59" s="2"/>
      <c r="B59" s="960">
        <v>4</v>
      </c>
      <c r="C59" s="959" t="s">
        <v>457</v>
      </c>
      <c r="D59" s="957">
        <v>0</v>
      </c>
      <c r="E59" s="864">
        <v>0</v>
      </c>
      <c r="F59" s="864">
        <v>0</v>
      </c>
      <c r="G59" s="956">
        <v>0</v>
      </c>
      <c r="H59" s="864">
        <v>2520</v>
      </c>
      <c r="I59" s="864">
        <v>0</v>
      </c>
      <c r="J59" s="958">
        <v>2520</v>
      </c>
      <c r="K59" s="957">
        <v>193</v>
      </c>
      <c r="L59" s="864">
        <v>0</v>
      </c>
      <c r="M59" s="956">
        <v>193</v>
      </c>
      <c r="N59" s="2"/>
    </row>
    <row r="60" spans="1:14" s="243" customFormat="1" ht="12.75">
      <c r="A60" s="2"/>
      <c r="B60" s="960">
        <v>5</v>
      </c>
      <c r="C60" s="959" t="s">
        <v>458</v>
      </c>
      <c r="D60" s="957">
        <v>191</v>
      </c>
      <c r="E60" s="864">
        <v>8</v>
      </c>
      <c r="F60" s="864">
        <v>0</v>
      </c>
      <c r="G60" s="956">
        <v>199</v>
      </c>
      <c r="H60" s="864">
        <v>9198</v>
      </c>
      <c r="I60" s="864">
        <v>0</v>
      </c>
      <c r="J60" s="958">
        <v>9198</v>
      </c>
      <c r="K60" s="957">
        <v>970</v>
      </c>
      <c r="L60" s="864">
        <v>0</v>
      </c>
      <c r="M60" s="956">
        <v>970</v>
      </c>
      <c r="N60" s="2"/>
    </row>
    <row r="61" spans="1:14" s="243" customFormat="1" ht="12.75">
      <c r="A61" s="2"/>
      <c r="B61" s="2267">
        <v>6</v>
      </c>
      <c r="C61" s="639" t="s">
        <v>420</v>
      </c>
      <c r="D61" s="964">
        <v>0</v>
      </c>
      <c r="E61" s="958">
        <v>0</v>
      </c>
      <c r="F61" s="958">
        <v>0</v>
      </c>
      <c r="G61" s="956">
        <v>0</v>
      </c>
      <c r="H61" s="958">
        <v>8380</v>
      </c>
      <c r="I61" s="958">
        <v>0</v>
      </c>
      <c r="J61" s="958">
        <v>8380</v>
      </c>
      <c r="K61" s="964">
        <v>1245</v>
      </c>
      <c r="L61" s="958">
        <v>0</v>
      </c>
      <c r="M61" s="956">
        <v>1245</v>
      </c>
      <c r="N61" s="2"/>
    </row>
    <row r="62" spans="1:14" s="243" customFormat="1" ht="12.75">
      <c r="A62" s="2"/>
      <c r="B62" s="2267"/>
      <c r="C62" s="963" t="s">
        <v>450</v>
      </c>
      <c r="D62" s="957">
        <v>0</v>
      </c>
      <c r="E62" s="864">
        <v>0</v>
      </c>
      <c r="F62" s="864">
        <v>0</v>
      </c>
      <c r="G62" s="961">
        <v>0</v>
      </c>
      <c r="H62" s="864">
        <v>0</v>
      </c>
      <c r="I62" s="864">
        <v>0</v>
      </c>
      <c r="J62" s="962">
        <v>0</v>
      </c>
      <c r="K62" s="957">
        <v>0</v>
      </c>
      <c r="L62" s="864">
        <v>0</v>
      </c>
      <c r="M62" s="961">
        <v>0</v>
      </c>
      <c r="N62" s="2"/>
    </row>
    <row r="63" spans="1:14" s="243" customFormat="1" ht="12.75">
      <c r="A63" s="2"/>
      <c r="B63" s="1911">
        <v>7</v>
      </c>
      <c r="C63" s="959" t="s">
        <v>1442</v>
      </c>
      <c r="D63" s="957">
        <v>0</v>
      </c>
      <c r="E63" s="864">
        <v>0</v>
      </c>
      <c r="F63" s="864">
        <v>0</v>
      </c>
      <c r="G63" s="961">
        <v>0</v>
      </c>
      <c r="H63" s="864">
        <v>0</v>
      </c>
      <c r="I63" s="864">
        <v>0</v>
      </c>
      <c r="J63" s="962">
        <v>0</v>
      </c>
      <c r="K63" s="957">
        <v>0</v>
      </c>
      <c r="L63" s="864">
        <v>0</v>
      </c>
      <c r="M63" s="961">
        <v>0</v>
      </c>
      <c r="N63" s="2"/>
    </row>
    <row r="64" spans="1:14" s="243" customFormat="1" ht="12.75">
      <c r="A64" s="2"/>
      <c r="B64" s="1911">
        <v>8</v>
      </c>
      <c r="C64" s="959" t="s">
        <v>457</v>
      </c>
      <c r="D64" s="957">
        <v>0</v>
      </c>
      <c r="E64" s="864">
        <v>0</v>
      </c>
      <c r="F64" s="864">
        <v>0</v>
      </c>
      <c r="G64" s="956">
        <v>0</v>
      </c>
      <c r="H64" s="864">
        <v>4859</v>
      </c>
      <c r="I64" s="864">
        <v>0</v>
      </c>
      <c r="J64" s="958">
        <v>4859</v>
      </c>
      <c r="K64" s="957">
        <v>0</v>
      </c>
      <c r="L64" s="864">
        <v>0</v>
      </c>
      <c r="M64" s="956">
        <v>0</v>
      </c>
      <c r="N64" s="2"/>
    </row>
    <row r="65" spans="1:42" s="243" customFormat="1" ht="25.5">
      <c r="A65" s="2"/>
      <c r="B65" s="1911">
        <v>9</v>
      </c>
      <c r="C65" s="959" t="s">
        <v>451</v>
      </c>
      <c r="D65" s="957">
        <v>0</v>
      </c>
      <c r="E65" s="864">
        <v>0</v>
      </c>
      <c r="F65" s="864">
        <v>0</v>
      </c>
      <c r="G65" s="956">
        <v>0</v>
      </c>
      <c r="H65" s="864">
        <v>0</v>
      </c>
      <c r="I65" s="864">
        <v>0</v>
      </c>
      <c r="J65" s="958">
        <v>0</v>
      </c>
      <c r="K65" s="957">
        <v>0</v>
      </c>
      <c r="L65" s="864">
        <v>0</v>
      </c>
      <c r="M65" s="956">
        <v>0</v>
      </c>
      <c r="N65" s="2"/>
    </row>
    <row r="66" spans="1:42" s="243" customFormat="1" ht="12.75">
      <c r="A66" s="2"/>
      <c r="B66" s="1911">
        <v>10</v>
      </c>
      <c r="C66" s="959" t="s">
        <v>452</v>
      </c>
      <c r="D66" s="957">
        <v>0</v>
      </c>
      <c r="E66" s="864">
        <v>0</v>
      </c>
      <c r="F66" s="864">
        <v>0</v>
      </c>
      <c r="G66" s="956">
        <v>0</v>
      </c>
      <c r="H66" s="864">
        <v>1387</v>
      </c>
      <c r="I66" s="864">
        <v>0</v>
      </c>
      <c r="J66" s="958">
        <v>1387</v>
      </c>
      <c r="K66" s="957">
        <v>481</v>
      </c>
      <c r="L66" s="864">
        <v>0</v>
      </c>
      <c r="M66" s="956">
        <v>481</v>
      </c>
      <c r="N66" s="2"/>
    </row>
    <row r="67" spans="1:42" s="243" customFormat="1" ht="25.5">
      <c r="A67" s="2"/>
      <c r="B67" s="1911">
        <v>11</v>
      </c>
      <c r="C67" s="959" t="s">
        <v>444</v>
      </c>
      <c r="D67" s="957">
        <v>0</v>
      </c>
      <c r="E67" s="864">
        <v>0</v>
      </c>
      <c r="F67" s="864">
        <v>0</v>
      </c>
      <c r="G67" s="956">
        <v>0</v>
      </c>
      <c r="H67" s="864">
        <v>2134</v>
      </c>
      <c r="I67" s="864">
        <v>0</v>
      </c>
      <c r="J67" s="958">
        <v>2134</v>
      </c>
      <c r="K67" s="957">
        <v>715</v>
      </c>
      <c r="L67" s="864">
        <v>0</v>
      </c>
      <c r="M67" s="956">
        <v>715</v>
      </c>
      <c r="N67" s="2"/>
    </row>
    <row r="68" spans="1:42" s="243" customFormat="1" ht="12.75">
      <c r="A68" s="2"/>
      <c r="B68" s="955">
        <v>12</v>
      </c>
      <c r="C68" s="954" t="s">
        <v>445</v>
      </c>
      <c r="D68" s="952">
        <v>0</v>
      </c>
      <c r="E68" s="951">
        <v>0</v>
      </c>
      <c r="F68" s="951">
        <v>0</v>
      </c>
      <c r="G68" s="950">
        <v>0</v>
      </c>
      <c r="H68" s="951">
        <v>0</v>
      </c>
      <c r="I68" s="951">
        <v>0</v>
      </c>
      <c r="J68" s="953">
        <v>0</v>
      </c>
      <c r="K68" s="952">
        <v>49</v>
      </c>
      <c r="L68" s="951">
        <v>0</v>
      </c>
      <c r="M68" s="950">
        <v>49</v>
      </c>
      <c r="N68" s="2"/>
    </row>
    <row r="69" spans="1:42" s="243" customFormat="1" ht="6.6" customHeight="1">
      <c r="A69" s="2"/>
      <c r="B69" s="949"/>
      <c r="C69" s="949"/>
      <c r="D69" s="949"/>
      <c r="E69" s="949"/>
      <c r="F69" s="949"/>
      <c r="G69" s="949"/>
      <c r="H69" s="949"/>
      <c r="I69" s="949"/>
      <c r="J69" s="949"/>
      <c r="K69" s="949"/>
      <c r="L69" s="949"/>
      <c r="M69" s="949"/>
      <c r="N69" s="2"/>
    </row>
    <row r="70" spans="1:42" s="243" customFormat="1" ht="12.75">
      <c r="A70" s="2"/>
      <c r="B70" s="2107" t="s">
        <v>805</v>
      </c>
      <c r="C70" s="2107"/>
      <c r="D70" s="2107"/>
      <c r="E70" s="2107"/>
      <c r="F70" s="2107"/>
      <c r="G70" s="2107"/>
      <c r="H70" s="2107"/>
      <c r="I70" s="2107"/>
      <c r="J70" s="2107"/>
      <c r="K70" s="2107"/>
      <c r="L70" s="2107"/>
      <c r="M70" s="2107"/>
      <c r="N70" s="726"/>
      <c r="O70" s="725"/>
      <c r="P70" s="725"/>
      <c r="Q70" s="725"/>
      <c r="R70" s="725"/>
      <c r="S70" s="725"/>
      <c r="T70" s="725"/>
      <c r="U70" s="725"/>
      <c r="V70" s="725"/>
      <c r="W70" s="725"/>
      <c r="X70" s="725"/>
      <c r="Y70" s="725"/>
      <c r="Z70" s="725"/>
      <c r="AA70" s="725"/>
      <c r="AB70" s="725"/>
      <c r="AC70" s="725"/>
      <c r="AD70" s="725"/>
      <c r="AE70" s="725"/>
      <c r="AF70" s="725"/>
      <c r="AG70" s="725"/>
      <c r="AH70" s="725"/>
      <c r="AI70" s="725"/>
      <c r="AJ70" s="725"/>
      <c r="AK70" s="725"/>
      <c r="AL70" s="725"/>
      <c r="AM70" s="725"/>
      <c r="AN70" s="725"/>
      <c r="AO70" s="725"/>
      <c r="AP70" s="725"/>
    </row>
    <row r="71" spans="1:42" s="243" customFormat="1" ht="12.75">
      <c r="A71" s="2"/>
      <c r="B71" s="2107" t="s">
        <v>806</v>
      </c>
      <c r="C71" s="2107"/>
      <c r="D71" s="2107"/>
      <c r="E71" s="2107"/>
      <c r="F71" s="2107"/>
      <c r="G71" s="2107"/>
      <c r="H71" s="2107"/>
      <c r="I71" s="2107"/>
      <c r="J71" s="2107"/>
      <c r="K71" s="2107"/>
      <c r="L71" s="2107"/>
      <c r="M71" s="2107"/>
      <c r="N71" s="726"/>
      <c r="O71" s="725"/>
      <c r="P71" s="725"/>
      <c r="Q71" s="725"/>
      <c r="R71" s="725"/>
      <c r="S71" s="725"/>
      <c r="T71" s="725"/>
      <c r="U71" s="725"/>
      <c r="V71" s="725"/>
      <c r="W71" s="725"/>
      <c r="X71" s="725"/>
      <c r="Y71" s="725"/>
      <c r="Z71" s="725"/>
      <c r="AA71" s="725"/>
      <c r="AB71" s="725"/>
      <c r="AC71" s="725"/>
      <c r="AD71" s="725"/>
      <c r="AE71" s="725"/>
      <c r="AF71" s="725"/>
      <c r="AG71" s="725"/>
      <c r="AH71" s="725"/>
      <c r="AI71" s="725"/>
      <c r="AJ71" s="725"/>
      <c r="AK71" s="725"/>
      <c r="AL71" s="725"/>
      <c r="AM71" s="725"/>
      <c r="AN71" s="725"/>
      <c r="AO71" s="725"/>
      <c r="AP71" s="725"/>
    </row>
    <row r="72" spans="1:42" s="243" customFormat="1" ht="12.75">
      <c r="A72" s="2"/>
      <c r="B72" s="2107" t="s">
        <v>807</v>
      </c>
      <c r="C72" s="2107"/>
      <c r="D72" s="2107"/>
      <c r="E72" s="2107"/>
      <c r="F72" s="2107"/>
      <c r="G72" s="2107"/>
      <c r="H72" s="2107"/>
      <c r="I72" s="2107"/>
      <c r="J72" s="2107"/>
      <c r="K72" s="2107"/>
      <c r="L72" s="2107"/>
      <c r="M72" s="2107"/>
      <c r="N72" s="726"/>
      <c r="O72" s="725"/>
      <c r="P72" s="725"/>
      <c r="Q72" s="725"/>
      <c r="R72" s="725"/>
      <c r="S72" s="725"/>
      <c r="T72" s="725"/>
      <c r="U72" s="725"/>
      <c r="V72" s="725"/>
      <c r="W72" s="725"/>
      <c r="X72" s="725"/>
      <c r="Y72" s="725"/>
      <c r="Z72" s="725"/>
      <c r="AA72" s="725"/>
      <c r="AB72" s="725"/>
      <c r="AC72" s="725"/>
      <c r="AD72" s="725"/>
      <c r="AE72" s="725"/>
      <c r="AF72" s="725"/>
      <c r="AG72" s="725"/>
      <c r="AH72" s="725"/>
      <c r="AI72" s="725"/>
      <c r="AJ72" s="725"/>
      <c r="AK72" s="725"/>
      <c r="AL72" s="725"/>
      <c r="AM72" s="725"/>
      <c r="AN72" s="725"/>
      <c r="AO72" s="725"/>
      <c r="AP72" s="725"/>
    </row>
    <row r="73" spans="1:42" s="243" customFormat="1" ht="12.75">
      <c r="A73" s="2"/>
      <c r="B73" s="2107" t="s">
        <v>808</v>
      </c>
      <c r="C73" s="2107"/>
      <c r="D73" s="2107"/>
      <c r="E73" s="2107"/>
      <c r="F73" s="2107"/>
      <c r="G73" s="2107"/>
      <c r="H73" s="2107"/>
      <c r="I73" s="2107"/>
      <c r="J73" s="2107"/>
      <c r="K73" s="2107"/>
      <c r="L73" s="2107"/>
      <c r="M73" s="2107"/>
      <c r="N73" s="726"/>
      <c r="O73" s="725"/>
      <c r="P73" s="725"/>
      <c r="Q73" s="725"/>
      <c r="R73" s="725"/>
      <c r="S73" s="725"/>
      <c r="T73" s="725"/>
      <c r="U73" s="725"/>
      <c r="V73" s="725"/>
      <c r="W73" s="725"/>
      <c r="X73" s="725"/>
      <c r="Y73" s="725"/>
      <c r="Z73" s="725"/>
      <c r="AA73" s="725"/>
      <c r="AB73" s="725"/>
      <c r="AC73" s="725"/>
      <c r="AD73" s="725"/>
      <c r="AE73" s="725"/>
      <c r="AF73" s="725"/>
      <c r="AG73" s="725"/>
      <c r="AH73" s="725"/>
      <c r="AI73" s="725"/>
      <c r="AJ73" s="725"/>
      <c r="AK73" s="725"/>
      <c r="AL73" s="725"/>
      <c r="AM73" s="725"/>
      <c r="AN73" s="725"/>
      <c r="AO73" s="725"/>
      <c r="AP73" s="725"/>
    </row>
    <row r="74" spans="1:42" s="243" customFormat="1" ht="21.6" customHeight="1">
      <c r="A74" s="2"/>
      <c r="B74" s="2107" t="s">
        <v>1422</v>
      </c>
      <c r="C74" s="2107"/>
      <c r="D74" s="2107"/>
      <c r="E74" s="2107"/>
      <c r="F74" s="2107"/>
      <c r="G74" s="2107"/>
      <c r="H74" s="2107"/>
      <c r="I74" s="2107"/>
      <c r="J74" s="2107"/>
      <c r="K74" s="2107"/>
      <c r="L74" s="2107"/>
      <c r="M74" s="2107"/>
      <c r="N74" s="726"/>
      <c r="O74" s="725"/>
      <c r="P74" s="725"/>
      <c r="Q74" s="725"/>
      <c r="R74" s="725"/>
      <c r="S74" s="725"/>
      <c r="T74" s="725"/>
      <c r="U74" s="725"/>
      <c r="V74" s="725"/>
      <c r="W74" s="725"/>
      <c r="X74" s="725"/>
      <c r="Y74" s="725"/>
      <c r="Z74" s="725"/>
      <c r="AA74" s="725"/>
      <c r="AB74" s="725"/>
      <c r="AC74" s="725"/>
      <c r="AD74" s="725"/>
      <c r="AE74" s="725"/>
      <c r="AF74" s="725"/>
      <c r="AG74" s="725"/>
      <c r="AH74" s="725"/>
      <c r="AI74" s="725"/>
      <c r="AJ74" s="725"/>
      <c r="AK74" s="725"/>
      <c r="AL74" s="725"/>
      <c r="AM74" s="725"/>
      <c r="AN74" s="725"/>
      <c r="AO74" s="725"/>
      <c r="AP74" s="725"/>
    </row>
    <row r="75" spans="1:42" s="243" customFormat="1" ht="5.85" customHeight="1">
      <c r="A75" s="2"/>
      <c r="B75" s="2"/>
      <c r="C75" s="2"/>
      <c r="D75" s="2"/>
      <c r="E75" s="2"/>
      <c r="F75" s="2"/>
      <c r="G75" s="2"/>
      <c r="H75" s="2"/>
      <c r="I75" s="2"/>
      <c r="J75" s="2"/>
      <c r="K75" s="2"/>
      <c r="L75" s="2"/>
      <c r="M75" s="2"/>
      <c r="N75" s="2"/>
    </row>
    <row r="76" spans="1:42" s="243" customFormat="1" ht="12.75" hidden="1">
      <c r="A76" s="2"/>
    </row>
    <row r="77" spans="1:42" s="243" customFormat="1" ht="12.75" hidden="1">
      <c r="A77" s="2"/>
    </row>
    <row r="78" spans="1:42" s="243" customFormat="1" ht="12.75" hidden="1">
      <c r="A78" s="2"/>
    </row>
    <row r="79" spans="1:42" s="243" customFormat="1" ht="12.75" hidden="1">
      <c r="A79" s="2"/>
    </row>
    <row r="80" spans="1:42" s="243" customFormat="1" ht="12.75" hidden="1">
      <c r="A80" s="2"/>
    </row>
    <row r="81" spans="1:1" s="243" customFormat="1" ht="12.75" hidden="1">
      <c r="A81" s="2"/>
    </row>
    <row r="82" spans="1:1" s="243" customFormat="1" ht="12.75" hidden="1">
      <c r="A82" s="2"/>
    </row>
    <row r="83" spans="1:1" s="243" customFormat="1" ht="12.75" hidden="1">
      <c r="A83" s="2"/>
    </row>
    <row r="84" spans="1:1" s="243" customFormat="1" ht="12.75" hidden="1">
      <c r="A84" s="2"/>
    </row>
    <row r="85" spans="1:1" s="243" customFormat="1" ht="12.75" hidden="1">
      <c r="A85" s="2"/>
    </row>
    <row r="86" spans="1:1" s="243" customFormat="1" ht="12.75" hidden="1">
      <c r="A86" s="2"/>
    </row>
    <row r="87" spans="1:1" s="243" customFormat="1" ht="12.75" hidden="1">
      <c r="A87" s="2"/>
    </row>
    <row r="88" spans="1:1" s="243" customFormat="1" ht="12.75" hidden="1">
      <c r="A88" s="2"/>
    </row>
    <row r="89" spans="1:1" s="243" customFormat="1" ht="12.75" hidden="1">
      <c r="A89" s="2"/>
    </row>
    <row r="90" spans="1:1" s="243" customFormat="1" ht="12.75" hidden="1">
      <c r="A90" s="2"/>
    </row>
    <row r="91" spans="1:1" s="243" customFormat="1" ht="12.75" hidden="1">
      <c r="A91" s="2"/>
    </row>
    <row r="92" spans="1:1" s="243" customFormat="1" ht="12.75" hidden="1">
      <c r="A92" s="2"/>
    </row>
    <row r="93" spans="1:1" s="243" customFormat="1" ht="12.75" hidden="1">
      <c r="A93" s="2"/>
    </row>
    <row r="94" spans="1:1" s="243" customFormat="1" ht="12.75" hidden="1">
      <c r="A94" s="2"/>
    </row>
    <row r="95" spans="1:1" s="243" customFormat="1" ht="12.75" hidden="1">
      <c r="A95" s="2"/>
    </row>
    <row r="96" spans="1:1" s="243" customFormat="1" ht="12.75" hidden="1">
      <c r="A96" s="2"/>
    </row>
    <row r="97" spans="1:1" s="243" customFormat="1" ht="12.75" hidden="1">
      <c r="A97" s="2"/>
    </row>
    <row r="98" spans="1:1" s="243" customFormat="1" ht="12.75" hidden="1">
      <c r="A98" s="2"/>
    </row>
    <row r="99" spans="1:1" s="243" customFormat="1" ht="12.75" hidden="1">
      <c r="A99" s="2"/>
    </row>
    <row r="100" spans="1:1" s="243" customFormat="1" ht="12.75" hidden="1">
      <c r="A100" s="2"/>
    </row>
    <row r="101" spans="1:1" s="243" customFormat="1" ht="12.75" hidden="1">
      <c r="A101" s="2"/>
    </row>
    <row r="102" spans="1:1" s="243" customFormat="1" ht="12.75" hidden="1">
      <c r="A102" s="2"/>
    </row>
    <row r="103" spans="1:1" s="243" customFormat="1" ht="12.75" hidden="1">
      <c r="A103" s="2"/>
    </row>
    <row r="104" spans="1:1" s="243" customFormat="1" ht="12.75" hidden="1">
      <c r="A104" s="2"/>
    </row>
    <row r="105" spans="1:1" s="243" customFormat="1" ht="12.75" hidden="1">
      <c r="A105" s="2"/>
    </row>
    <row r="106" spans="1:1" s="243" customFormat="1" ht="12.75" hidden="1">
      <c r="A106" s="2"/>
    </row>
    <row r="107" spans="1:1" s="243" customFormat="1" ht="12.75" hidden="1">
      <c r="A107" s="2"/>
    </row>
    <row r="108" spans="1:1" s="243" customFormat="1" ht="12.75" hidden="1">
      <c r="A108" s="2"/>
    </row>
    <row r="109" spans="1:1" s="243" customFormat="1" ht="12.75" hidden="1">
      <c r="A109" s="2"/>
    </row>
    <row r="110" spans="1:1" s="243" customFormat="1" ht="12.75" hidden="1">
      <c r="A110" s="2"/>
    </row>
    <row r="111" spans="1:1" s="243" customFormat="1" ht="12.75" hidden="1">
      <c r="A111" s="2"/>
    </row>
    <row r="112" spans="1:1" s="243" customFormat="1" ht="12.75" hidden="1">
      <c r="A112" s="2"/>
    </row>
    <row r="113" spans="1:1" s="243" customFormat="1" ht="12.75" hidden="1">
      <c r="A113" s="2"/>
    </row>
    <row r="114" spans="1:1" s="243" customFormat="1" ht="12.75" hidden="1">
      <c r="A114" s="2"/>
    </row>
    <row r="115" spans="1:1" s="243" customFormat="1" ht="12.75" hidden="1">
      <c r="A115" s="2"/>
    </row>
    <row r="116" spans="1:1" s="243" customFormat="1" ht="12.75" hidden="1">
      <c r="A116" s="2"/>
    </row>
    <row r="117" spans="1:1" s="243" customFormat="1" ht="12.75" hidden="1">
      <c r="A117" s="2"/>
    </row>
    <row r="118" spans="1:1" s="243" customFormat="1" ht="12.75" hidden="1">
      <c r="A118" s="2"/>
    </row>
    <row r="119" spans="1:1" s="243" customFormat="1" ht="12.75" hidden="1">
      <c r="A119" s="2"/>
    </row>
    <row r="120" spans="1:1" s="243" customFormat="1" ht="12.75" hidden="1">
      <c r="A120" s="2"/>
    </row>
    <row r="121" spans="1:1" s="243" customFormat="1" ht="12.75" hidden="1">
      <c r="A121" s="2"/>
    </row>
    <row r="122" spans="1:1" s="243" customFormat="1" ht="12.75" hidden="1">
      <c r="A122" s="2"/>
    </row>
    <row r="123" spans="1:1" s="243" customFormat="1" ht="12.75" hidden="1">
      <c r="A123" s="2"/>
    </row>
    <row r="124" spans="1:1" s="243" customFormat="1" ht="12.75" hidden="1">
      <c r="A124" s="2"/>
    </row>
    <row r="125" spans="1:1" s="243" customFormat="1" ht="12.75" hidden="1">
      <c r="A125" s="2"/>
    </row>
    <row r="126" spans="1:1" s="243" customFormat="1" ht="12.75" hidden="1">
      <c r="A126" s="2"/>
    </row>
    <row r="127" spans="1:1" s="243" customFormat="1" ht="12.75" hidden="1">
      <c r="A127" s="2"/>
    </row>
    <row r="128" spans="1:1" s="243" customFormat="1" ht="12.75" hidden="1">
      <c r="A128" s="2"/>
    </row>
    <row r="129" spans="1:1" s="243" customFormat="1" ht="12.75" hidden="1">
      <c r="A129" s="2"/>
    </row>
    <row r="130" spans="1:1" s="243" customFormat="1" ht="12.75" hidden="1">
      <c r="A130" s="2"/>
    </row>
    <row r="131" spans="1:1" s="243" customFormat="1" ht="12.75" hidden="1">
      <c r="A131" s="2"/>
    </row>
    <row r="132" spans="1:1" s="243" customFormat="1" ht="12.75" hidden="1">
      <c r="A132" s="2"/>
    </row>
    <row r="133" spans="1:1" s="243" customFormat="1" ht="12.75" hidden="1">
      <c r="A133" s="2"/>
    </row>
    <row r="134" spans="1:1" s="243" customFormat="1" ht="12.75" hidden="1">
      <c r="A134" s="2"/>
    </row>
    <row r="135" spans="1:1" s="243" customFormat="1" ht="12.75" hidden="1">
      <c r="A135" s="2"/>
    </row>
    <row r="136" spans="1:1" s="243" customFormat="1" ht="12.75" hidden="1">
      <c r="A136" s="2"/>
    </row>
    <row r="137" spans="1:1" s="243" customFormat="1" ht="12.75" hidden="1">
      <c r="A137" s="2"/>
    </row>
    <row r="138" spans="1:1" s="243" customFormat="1" ht="12.75" hidden="1">
      <c r="A138" s="2"/>
    </row>
    <row r="139" spans="1:1" s="243" customFormat="1" ht="12.75" hidden="1">
      <c r="A139" s="2"/>
    </row>
    <row r="140" spans="1:1" s="243" customFormat="1" ht="12.75" hidden="1">
      <c r="A140" s="2"/>
    </row>
    <row r="141" spans="1:1" s="243" customFormat="1" ht="12.75" hidden="1">
      <c r="A141" s="2"/>
    </row>
    <row r="142" spans="1:1" s="243" customFormat="1" ht="12.75" hidden="1">
      <c r="A142" s="2"/>
    </row>
    <row r="143" spans="1:1" s="243" customFormat="1" ht="12.75" hidden="1">
      <c r="A143" s="2"/>
    </row>
    <row r="144" spans="1:1" s="243" customFormat="1" ht="12.75" hidden="1">
      <c r="A144" s="2"/>
    </row>
  </sheetData>
  <mergeCells count="21">
    <mergeCell ref="H4:J4"/>
    <mergeCell ref="K4:M4"/>
    <mergeCell ref="D4:G4"/>
    <mergeCell ref="B3:C5"/>
    <mergeCell ref="B6:C6"/>
    <mergeCell ref="B23:B24"/>
    <mergeCell ref="B29:B30"/>
    <mergeCell ref="B7:B8"/>
    <mergeCell ref="B13:B14"/>
    <mergeCell ref="B74:M74"/>
    <mergeCell ref="B70:M70"/>
    <mergeCell ref="B72:M72"/>
    <mergeCell ref="B73:M73"/>
    <mergeCell ref="B71:M71"/>
    <mergeCell ref="B38:C38"/>
    <mergeCell ref="B22:C22"/>
    <mergeCell ref="B39:B40"/>
    <mergeCell ref="B45:B46"/>
    <mergeCell ref="B54:C54"/>
    <mergeCell ref="B61:B62"/>
    <mergeCell ref="B55:B56"/>
  </mergeCells>
  <conditionalFormatting sqref="I7">
    <cfRule type="containsText" dxfId="49" priority="8" operator="containsText" text="false">
      <formula>NOT(ISERROR(SEARCH("false",I7)))</formula>
    </cfRule>
  </conditionalFormatting>
  <conditionalFormatting sqref="F7">
    <cfRule type="containsText" dxfId="48" priority="7" operator="containsText" text="false">
      <formula>NOT(ISERROR(SEARCH("false",F7)))</formula>
    </cfRule>
  </conditionalFormatting>
  <conditionalFormatting sqref="I23">
    <cfRule type="containsText" dxfId="47" priority="6" operator="containsText" text="false">
      <formula>NOT(ISERROR(SEARCH("false",I23)))</formula>
    </cfRule>
  </conditionalFormatting>
  <conditionalFormatting sqref="F23">
    <cfRule type="containsText" dxfId="46" priority="5" operator="containsText" text="false">
      <formula>NOT(ISERROR(SEARCH("false",F23)))</formula>
    </cfRule>
  </conditionalFormatting>
  <conditionalFormatting sqref="I55">
    <cfRule type="containsText" dxfId="45" priority="4" operator="containsText" text="false">
      <formula>NOT(ISERROR(SEARCH("false",I55)))</formula>
    </cfRule>
  </conditionalFormatting>
  <conditionalFormatting sqref="F55">
    <cfRule type="containsText" dxfId="44" priority="3" operator="containsText" text="false">
      <formula>NOT(ISERROR(SEARCH("false",F55)))</formula>
    </cfRule>
  </conditionalFormatting>
  <conditionalFormatting sqref="I39">
    <cfRule type="containsText" dxfId="43" priority="2" operator="containsText" text="false">
      <formula>NOT(ISERROR(SEARCH("false",I39)))</formula>
    </cfRule>
  </conditionalFormatting>
  <conditionalFormatting sqref="F39">
    <cfRule type="containsText" dxfId="42" priority="1" operator="containsText" text="false">
      <formula>NOT(ISERROR(SEARCH("false",F39)))</formula>
    </cfRule>
  </conditionalFormatting>
  <hyperlinks>
    <hyperlink ref="B1" location="ToC!A1" display="Retour à la table des matières" xr:uid="{00000000-0004-0000-2600-000000000000}"/>
  </hyperlinks>
  <pageMargins left="0.51181102362204722" right="0.51181102362204722" top="0.51181102362204722" bottom="0.51181102362204722" header="0.23622047244094491" footer="0.23622047244094491"/>
  <pageSetup scale="73" firstPageNumber="6" fitToHeight="0" orientation="landscape" r:id="rId1"/>
  <headerFooter>
    <oddFooter>&amp;L&amp;G&amp;CInformations supplémentaires sur les 
fonds propres réglementaires&amp;RPage &amp;P de &amp;N]</oddFooter>
  </headerFooter>
  <rowBreaks count="1" manualBreakCount="1">
    <brk id="37" min="1" max="1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DB201-E9BC-4A40-AAC9-461EFAF5D004}">
  <sheetPr codeName="Sheet20">
    <pageSetUpPr fitToPage="1"/>
  </sheetPr>
  <dimension ref="A1:S34"/>
  <sheetViews>
    <sheetView zoomScale="85" zoomScaleNormal="85" workbookViewId="0"/>
  </sheetViews>
  <sheetFormatPr defaultColWidth="0" defaultRowHeight="14.45" customHeight="1" zeroHeight="1"/>
  <cols>
    <col min="1" max="1" width="2.140625" style="1" customWidth="1"/>
    <col min="2" max="2" width="114.85546875" style="1" customWidth="1"/>
    <col min="3" max="3" width="2.42578125" style="1" customWidth="1"/>
    <col min="4" max="4" width="117" style="1" customWidth="1"/>
    <col min="5" max="5" width="2" style="1" customWidth="1"/>
    <col min="6" max="16384" width="9.140625" style="1" hidden="1"/>
  </cols>
  <sheetData>
    <row r="1" spans="2:19" ht="15">
      <c r="B1" s="33" t="s">
        <v>5</v>
      </c>
    </row>
    <row r="2" spans="2:19" s="31" customFormat="1" ht="15.75">
      <c r="B2" s="1956" t="s">
        <v>694</v>
      </c>
      <c r="C2" s="1957"/>
      <c r="D2" s="1958"/>
      <c r="F2" s="32"/>
      <c r="G2" s="32"/>
      <c r="H2" s="32"/>
      <c r="I2" s="32"/>
      <c r="J2" s="32"/>
      <c r="K2" s="32"/>
      <c r="L2" s="32"/>
      <c r="M2" s="32"/>
      <c r="N2" s="32"/>
      <c r="O2" s="32"/>
      <c r="P2" s="32"/>
      <c r="Q2" s="32"/>
      <c r="R2" s="32"/>
      <c r="S2" s="32"/>
    </row>
    <row r="3" spans="2:19" ht="340.5" customHeight="1">
      <c r="B3" s="30"/>
      <c r="D3" s="29"/>
    </row>
    <row r="4" spans="2:19" ht="275.25" customHeight="1">
      <c r="B4" s="30"/>
      <c r="D4" s="29"/>
    </row>
    <row r="5" spans="2:19" ht="207" customHeight="1">
      <c r="B5" s="28"/>
      <c r="C5" s="27"/>
      <c r="D5" s="26"/>
    </row>
    <row r="6" spans="2:19" ht="15" customHeight="1"/>
    <row r="28" spans="2:2" ht="14.45" hidden="1" customHeight="1">
      <c r="B28" s="650"/>
    </row>
    <row r="33" s="1" customFormat="1" ht="14.45" hidden="1" customHeight="1"/>
    <row r="34" s="1" customFormat="1" ht="14.45" hidden="1" customHeight="1"/>
  </sheetData>
  <mergeCells count="1">
    <mergeCell ref="B2:D2"/>
  </mergeCells>
  <hyperlinks>
    <hyperlink ref="B1" location="ToC!A1" display="Retour à la table des matières" xr:uid="{00000000-0004-0000-0300-000000000000}"/>
  </hyperlinks>
  <pageMargins left="0.51181102362204722" right="0.51181102362204722" top="0.51181102362204722" bottom="0.51181102362204722" header="0.23622047244094491" footer="0.23622047244094491"/>
  <pageSetup scale="53" firstPageNumber="6" orientation="landscape" r:id="rId1"/>
  <headerFooter>
    <oddFooter>&amp;L&amp;G&amp;CInformations supplémentaires sur les 
fonds propres réglementaires&amp;RPage &amp;P de &amp;N]</oddFooter>
  </headerFooter>
  <drawing r:id="rId2"/>
  <legacyDrawingHF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31F30-887E-482A-8E62-8C8982028126}">
  <sheetPr codeName="Sheet36">
    <tabColor theme="5"/>
    <pageSetUpPr fitToPage="1"/>
  </sheetPr>
  <dimension ref="A1:AP160"/>
  <sheetViews>
    <sheetView zoomScaleNormal="100" workbookViewId="0"/>
  </sheetViews>
  <sheetFormatPr defaultColWidth="0" defaultRowHeight="0" customHeight="1" zeroHeight="1"/>
  <cols>
    <col min="1" max="1" width="1.42578125" style="1" customWidth="1"/>
    <col min="2" max="2" width="10.42578125" customWidth="1"/>
    <col min="3" max="3" width="33.140625" customWidth="1"/>
    <col min="4" max="13" width="13.42578125" customWidth="1"/>
    <col min="14" max="14" width="1.42578125" customWidth="1"/>
    <col min="15" max="42" width="0" hidden="1" customWidth="1"/>
    <col min="43" max="16384" width="8.42578125" hidden="1"/>
  </cols>
  <sheetData>
    <row r="1" spans="1:19" ht="12.2" customHeight="1">
      <c r="B1" s="100" t="s">
        <v>5</v>
      </c>
      <c r="C1" s="1"/>
      <c r="D1" s="1"/>
      <c r="E1" s="1"/>
      <c r="F1" s="1"/>
      <c r="G1" s="1"/>
      <c r="H1" s="1"/>
      <c r="I1" s="1"/>
      <c r="J1" s="1"/>
      <c r="K1" s="1"/>
      <c r="L1" s="1"/>
      <c r="M1" s="1"/>
      <c r="N1" s="1"/>
      <c r="O1" s="1"/>
      <c r="P1" s="1"/>
      <c r="Q1" s="1"/>
      <c r="R1" s="1"/>
      <c r="S1" s="1"/>
    </row>
    <row r="2" spans="1:19" s="295" customFormat="1" ht="20.100000000000001" customHeight="1">
      <c r="A2" s="31"/>
      <c r="B2" s="378" t="s">
        <v>1233</v>
      </c>
      <c r="C2" s="976"/>
      <c r="D2" s="976"/>
      <c r="E2" s="976"/>
      <c r="F2" s="976"/>
      <c r="G2" s="976"/>
      <c r="H2" s="976"/>
      <c r="I2" s="976"/>
      <c r="J2" s="976"/>
      <c r="K2" s="976"/>
      <c r="L2" s="976"/>
      <c r="M2" s="975"/>
      <c r="N2" s="31"/>
    </row>
    <row r="3" spans="1:19" ht="15.6" customHeight="1">
      <c r="B3" s="2246" t="s">
        <v>701</v>
      </c>
      <c r="C3" s="2274"/>
      <c r="D3" s="1762" t="s">
        <v>1353</v>
      </c>
      <c r="E3" s="1762" t="s">
        <v>1354</v>
      </c>
      <c r="F3" s="1762" t="s">
        <v>149</v>
      </c>
      <c r="G3" s="1762" t="s">
        <v>148</v>
      </c>
      <c r="H3" s="1762" t="s">
        <v>176</v>
      </c>
      <c r="I3" s="1762" t="s">
        <v>175</v>
      </c>
      <c r="J3" s="1762" t="s">
        <v>174</v>
      </c>
      <c r="K3" s="1762" t="s">
        <v>377</v>
      </c>
      <c r="L3" s="1762" t="s">
        <v>376</v>
      </c>
      <c r="M3" s="1761" t="s">
        <v>394</v>
      </c>
      <c r="N3" s="1"/>
    </row>
    <row r="4" spans="1:19" s="243" customFormat="1" ht="15" customHeight="1">
      <c r="A4" s="2"/>
      <c r="B4" s="2021"/>
      <c r="C4" s="2275"/>
      <c r="D4" s="2272" t="s">
        <v>454</v>
      </c>
      <c r="E4" s="2272"/>
      <c r="F4" s="2272"/>
      <c r="G4" s="2273"/>
      <c r="H4" s="2097" t="s">
        <v>809</v>
      </c>
      <c r="I4" s="2097"/>
      <c r="J4" s="2097"/>
      <c r="K4" s="2271" t="s">
        <v>810</v>
      </c>
      <c r="L4" s="2272"/>
      <c r="M4" s="2273"/>
      <c r="N4" s="2"/>
    </row>
    <row r="5" spans="1:19" s="243" customFormat="1" ht="15" customHeight="1">
      <c r="A5" s="2"/>
      <c r="B5" s="2247"/>
      <c r="C5" s="2276"/>
      <c r="D5" s="678" t="s">
        <v>455</v>
      </c>
      <c r="E5" s="678" t="s">
        <v>455</v>
      </c>
      <c r="F5" s="678" t="s">
        <v>456</v>
      </c>
      <c r="G5" s="677" t="s">
        <v>663</v>
      </c>
      <c r="H5" s="678" t="s">
        <v>455</v>
      </c>
      <c r="I5" s="678" t="s">
        <v>456</v>
      </c>
      <c r="J5" s="678" t="s">
        <v>663</v>
      </c>
      <c r="K5" s="974" t="s">
        <v>455</v>
      </c>
      <c r="L5" s="678" t="s">
        <v>456</v>
      </c>
      <c r="M5" s="677" t="s">
        <v>663</v>
      </c>
      <c r="N5" s="2"/>
    </row>
    <row r="6" spans="1:19" s="243" customFormat="1" ht="15" customHeight="1">
      <c r="A6" s="2"/>
      <c r="B6" s="2269" t="str">
        <f>CurrQtr</f>
        <v>T3 2023 
Bâle III révisé</v>
      </c>
      <c r="C6" s="2270"/>
      <c r="D6" s="972"/>
      <c r="E6" s="971"/>
      <c r="F6" s="971"/>
      <c r="G6" s="970"/>
      <c r="H6" s="971"/>
      <c r="I6" s="971"/>
      <c r="J6" s="973"/>
      <c r="K6" s="972"/>
      <c r="L6" s="971"/>
      <c r="M6" s="970"/>
      <c r="N6" s="2"/>
    </row>
    <row r="7" spans="1:19" s="243" customFormat="1" ht="15">
      <c r="A7" s="2"/>
      <c r="B7" s="2267">
        <v>1</v>
      </c>
      <c r="C7" s="639" t="s">
        <v>811</v>
      </c>
      <c r="D7" s="967">
        <v>0</v>
      </c>
      <c r="E7" s="966">
        <v>0</v>
      </c>
      <c r="F7" s="966">
        <v>0</v>
      </c>
      <c r="G7" s="969">
        <v>0</v>
      </c>
      <c r="H7" s="966">
        <v>0</v>
      </c>
      <c r="I7" s="966">
        <v>0</v>
      </c>
      <c r="J7" s="968">
        <v>0</v>
      </c>
      <c r="K7" s="967">
        <v>6</v>
      </c>
      <c r="L7" s="966">
        <v>0</v>
      </c>
      <c r="M7" s="965">
        <v>6</v>
      </c>
      <c r="N7" s="2"/>
    </row>
    <row r="8" spans="1:19" s="243" customFormat="1" ht="12.75">
      <c r="A8" s="2"/>
      <c r="B8" s="2267"/>
      <c r="C8" s="963" t="s">
        <v>450</v>
      </c>
      <c r="D8" s="957">
        <v>0</v>
      </c>
      <c r="E8" s="864">
        <v>0</v>
      </c>
      <c r="F8" s="864">
        <v>0</v>
      </c>
      <c r="G8" s="961">
        <v>0</v>
      </c>
      <c r="H8" s="864">
        <v>0</v>
      </c>
      <c r="I8" s="864">
        <v>0</v>
      </c>
      <c r="J8" s="962">
        <v>0</v>
      </c>
      <c r="K8" s="957">
        <v>0</v>
      </c>
      <c r="L8" s="864">
        <v>0</v>
      </c>
      <c r="M8" s="961">
        <v>0</v>
      </c>
      <c r="N8" s="2"/>
    </row>
    <row r="9" spans="1:19" s="243" customFormat="1" ht="15">
      <c r="A9" s="2"/>
      <c r="B9" s="960">
        <v>2</v>
      </c>
      <c r="C9" s="959" t="s">
        <v>813</v>
      </c>
      <c r="D9" s="957">
        <v>0</v>
      </c>
      <c r="E9" s="864">
        <v>0</v>
      </c>
      <c r="F9" s="864">
        <v>0</v>
      </c>
      <c r="G9" s="956">
        <v>0</v>
      </c>
      <c r="H9" s="864">
        <v>0</v>
      </c>
      <c r="I9" s="864">
        <v>0</v>
      </c>
      <c r="J9" s="958">
        <v>0</v>
      </c>
      <c r="K9" s="957">
        <v>1</v>
      </c>
      <c r="L9" s="864">
        <v>0</v>
      </c>
      <c r="M9" s="956">
        <v>1</v>
      </c>
      <c r="N9" s="2"/>
    </row>
    <row r="10" spans="1:19" s="243" customFormat="1" ht="12.75">
      <c r="A10" s="2"/>
      <c r="B10" s="960">
        <v>3</v>
      </c>
      <c r="C10" s="959" t="s">
        <v>1232</v>
      </c>
      <c r="D10" s="957">
        <v>0</v>
      </c>
      <c r="E10" s="864">
        <v>0</v>
      </c>
      <c r="F10" s="864">
        <v>0</v>
      </c>
      <c r="G10" s="956">
        <v>0</v>
      </c>
      <c r="H10" s="864">
        <v>0</v>
      </c>
      <c r="I10" s="864">
        <v>0</v>
      </c>
      <c r="J10" s="958">
        <v>0</v>
      </c>
      <c r="K10" s="957">
        <v>4</v>
      </c>
      <c r="L10" s="864">
        <v>0</v>
      </c>
      <c r="M10" s="956">
        <v>4</v>
      </c>
      <c r="N10" s="2"/>
    </row>
    <row r="11" spans="1:19" s="243" customFormat="1" ht="12.75">
      <c r="A11" s="2"/>
      <c r="B11" s="960">
        <v>4</v>
      </c>
      <c r="C11" s="959" t="s">
        <v>457</v>
      </c>
      <c r="D11" s="957">
        <v>0</v>
      </c>
      <c r="E11" s="864">
        <v>0</v>
      </c>
      <c r="F11" s="864">
        <v>0</v>
      </c>
      <c r="G11" s="956">
        <v>0</v>
      </c>
      <c r="H11" s="864">
        <v>0</v>
      </c>
      <c r="I11" s="864">
        <v>0</v>
      </c>
      <c r="J11" s="958">
        <v>0</v>
      </c>
      <c r="K11" s="957">
        <v>1</v>
      </c>
      <c r="L11" s="864">
        <v>0</v>
      </c>
      <c r="M11" s="956">
        <v>1</v>
      </c>
      <c r="N11" s="2"/>
    </row>
    <row r="12" spans="1:19" s="243" customFormat="1" ht="12.75">
      <c r="A12" s="2"/>
      <c r="B12" s="960">
        <v>5</v>
      </c>
      <c r="C12" s="959" t="s">
        <v>458</v>
      </c>
      <c r="D12" s="957">
        <v>0</v>
      </c>
      <c r="E12" s="864">
        <v>0</v>
      </c>
      <c r="F12" s="864">
        <v>0</v>
      </c>
      <c r="G12" s="956">
        <v>0</v>
      </c>
      <c r="H12" s="864">
        <v>0</v>
      </c>
      <c r="I12" s="864">
        <v>0</v>
      </c>
      <c r="J12" s="958">
        <v>0</v>
      </c>
      <c r="K12" s="957">
        <v>0</v>
      </c>
      <c r="L12" s="864">
        <v>0</v>
      </c>
      <c r="M12" s="956">
        <v>0</v>
      </c>
      <c r="N12" s="2"/>
    </row>
    <row r="13" spans="1:19" s="243" customFormat="1" ht="15">
      <c r="A13" s="2"/>
      <c r="B13" s="2267">
        <v>6</v>
      </c>
      <c r="C13" s="639" t="s">
        <v>812</v>
      </c>
      <c r="D13" s="964">
        <v>0</v>
      </c>
      <c r="E13" s="958">
        <v>0</v>
      </c>
      <c r="F13" s="958">
        <v>0</v>
      </c>
      <c r="G13" s="956">
        <v>0</v>
      </c>
      <c r="H13" s="958">
        <v>0</v>
      </c>
      <c r="I13" s="958">
        <v>0</v>
      </c>
      <c r="J13" s="958">
        <v>0</v>
      </c>
      <c r="K13" s="964">
        <v>63</v>
      </c>
      <c r="L13" s="958">
        <v>0</v>
      </c>
      <c r="M13" s="956">
        <v>63</v>
      </c>
      <c r="N13" s="2"/>
    </row>
    <row r="14" spans="1:19" s="243" customFormat="1" ht="12.75">
      <c r="A14" s="2"/>
      <c r="B14" s="2267"/>
      <c r="C14" s="963" t="s">
        <v>450</v>
      </c>
      <c r="D14" s="957">
        <v>0</v>
      </c>
      <c r="E14" s="864">
        <v>0</v>
      </c>
      <c r="F14" s="864">
        <v>0</v>
      </c>
      <c r="G14" s="961">
        <v>0</v>
      </c>
      <c r="H14" s="864">
        <v>0</v>
      </c>
      <c r="I14" s="864">
        <v>0</v>
      </c>
      <c r="J14" s="962">
        <v>0</v>
      </c>
      <c r="K14" s="957">
        <v>0</v>
      </c>
      <c r="L14" s="864">
        <v>0</v>
      </c>
      <c r="M14" s="961">
        <v>0</v>
      </c>
      <c r="N14" s="2"/>
    </row>
    <row r="15" spans="1:19" s="243" customFormat="1" ht="12.75">
      <c r="A15" s="2"/>
      <c r="B15" s="1928">
        <v>7</v>
      </c>
      <c r="C15" s="959" t="s">
        <v>1442</v>
      </c>
      <c r="D15" s="957">
        <v>0</v>
      </c>
      <c r="E15" s="864">
        <v>0</v>
      </c>
      <c r="F15" s="864">
        <v>0</v>
      </c>
      <c r="G15" s="961">
        <v>0</v>
      </c>
      <c r="H15" s="864">
        <v>0</v>
      </c>
      <c r="I15" s="864">
        <v>0</v>
      </c>
      <c r="J15" s="962">
        <v>0</v>
      </c>
      <c r="K15" s="957">
        <v>0</v>
      </c>
      <c r="L15" s="864">
        <v>0</v>
      </c>
      <c r="M15" s="961">
        <v>0</v>
      </c>
      <c r="N15" s="2"/>
    </row>
    <row r="16" spans="1:19" s="243" customFormat="1" ht="12.75">
      <c r="A16" s="2"/>
      <c r="B16" s="1928">
        <v>8</v>
      </c>
      <c r="C16" s="959" t="s">
        <v>457</v>
      </c>
      <c r="D16" s="957">
        <v>0</v>
      </c>
      <c r="E16" s="864">
        <v>0</v>
      </c>
      <c r="F16" s="864">
        <v>0</v>
      </c>
      <c r="G16" s="956">
        <v>0</v>
      </c>
      <c r="H16" s="864">
        <v>0</v>
      </c>
      <c r="I16" s="864">
        <v>0</v>
      </c>
      <c r="J16" s="958">
        <v>0</v>
      </c>
      <c r="K16" s="957">
        <v>0</v>
      </c>
      <c r="L16" s="864">
        <v>0</v>
      </c>
      <c r="M16" s="956">
        <v>0</v>
      </c>
      <c r="N16" s="2"/>
    </row>
    <row r="17" spans="1:14" s="243" customFormat="1" ht="12.75">
      <c r="A17" s="2"/>
      <c r="B17" s="1928">
        <v>9</v>
      </c>
      <c r="C17" s="959" t="s">
        <v>451</v>
      </c>
      <c r="D17" s="957">
        <v>0</v>
      </c>
      <c r="E17" s="864">
        <v>0</v>
      </c>
      <c r="F17" s="864">
        <v>0</v>
      </c>
      <c r="G17" s="956">
        <v>0</v>
      </c>
      <c r="H17" s="864">
        <v>0</v>
      </c>
      <c r="I17" s="864">
        <v>0</v>
      </c>
      <c r="J17" s="958">
        <v>0</v>
      </c>
      <c r="K17" s="957">
        <v>0</v>
      </c>
      <c r="L17" s="864">
        <v>0</v>
      </c>
      <c r="M17" s="956">
        <v>0</v>
      </c>
      <c r="N17" s="2"/>
    </row>
    <row r="18" spans="1:14" s="243" customFormat="1" ht="12.75">
      <c r="A18" s="2"/>
      <c r="B18" s="1928">
        <v>10</v>
      </c>
      <c r="C18" s="959" t="s">
        <v>452</v>
      </c>
      <c r="D18" s="957">
        <v>0</v>
      </c>
      <c r="E18" s="864">
        <v>0</v>
      </c>
      <c r="F18" s="864">
        <v>0</v>
      </c>
      <c r="G18" s="956">
        <v>0</v>
      </c>
      <c r="H18" s="864">
        <v>0</v>
      </c>
      <c r="I18" s="864">
        <v>0</v>
      </c>
      <c r="J18" s="958">
        <v>0</v>
      </c>
      <c r="K18" s="957">
        <v>58</v>
      </c>
      <c r="L18" s="864">
        <v>0</v>
      </c>
      <c r="M18" s="956">
        <v>58</v>
      </c>
      <c r="N18" s="2"/>
    </row>
    <row r="19" spans="1:14" s="243" customFormat="1" ht="25.5">
      <c r="A19" s="2"/>
      <c r="B19" s="1928">
        <v>11</v>
      </c>
      <c r="C19" s="959" t="s">
        <v>444</v>
      </c>
      <c r="D19" s="957">
        <v>0</v>
      </c>
      <c r="E19" s="864">
        <v>0</v>
      </c>
      <c r="F19" s="864">
        <v>0</v>
      </c>
      <c r="G19" s="956">
        <v>0</v>
      </c>
      <c r="H19" s="864">
        <v>0</v>
      </c>
      <c r="I19" s="864">
        <v>0</v>
      </c>
      <c r="J19" s="958">
        <v>0</v>
      </c>
      <c r="K19" s="957">
        <v>5</v>
      </c>
      <c r="L19" s="864">
        <v>0</v>
      </c>
      <c r="M19" s="956">
        <v>5</v>
      </c>
      <c r="N19" s="2"/>
    </row>
    <row r="20" spans="1:14" s="243" customFormat="1" ht="12.75">
      <c r="A20" s="2"/>
      <c r="B20" s="955">
        <v>12</v>
      </c>
      <c r="C20" s="954" t="s">
        <v>445</v>
      </c>
      <c r="D20" s="952">
        <v>0</v>
      </c>
      <c r="E20" s="951">
        <v>0</v>
      </c>
      <c r="F20" s="951">
        <v>0</v>
      </c>
      <c r="G20" s="950">
        <v>0</v>
      </c>
      <c r="H20" s="951">
        <v>0</v>
      </c>
      <c r="I20" s="951">
        <v>0</v>
      </c>
      <c r="J20" s="953">
        <v>0</v>
      </c>
      <c r="K20" s="952">
        <v>0</v>
      </c>
      <c r="L20" s="951">
        <v>0</v>
      </c>
      <c r="M20" s="950">
        <v>0</v>
      </c>
      <c r="N20" s="2"/>
    </row>
    <row r="21" spans="1:14" s="243" customFormat="1" ht="12.75">
      <c r="A21" s="2"/>
      <c r="B21" s="977"/>
      <c r="C21" s="977"/>
      <c r="D21" s="977"/>
      <c r="E21" s="977"/>
      <c r="F21" s="977"/>
      <c r="G21" s="977"/>
      <c r="H21" s="977"/>
      <c r="I21" s="977"/>
      <c r="J21" s="977"/>
      <c r="K21" s="977"/>
      <c r="L21" s="977"/>
      <c r="M21" s="978"/>
      <c r="N21" s="2"/>
    </row>
    <row r="22" spans="1:14" s="243" customFormat="1" ht="15" customHeight="1">
      <c r="A22" s="2"/>
      <c r="B22" s="2269" t="str">
        <f>LastQtr</f>
        <v>T2 2023 _x000D_
Bâle III révisé</v>
      </c>
      <c r="C22" s="2270"/>
      <c r="D22" s="972"/>
      <c r="E22" s="971"/>
      <c r="F22" s="971"/>
      <c r="G22" s="970"/>
      <c r="H22" s="971"/>
      <c r="I22" s="971"/>
      <c r="J22" s="973"/>
      <c r="K22" s="972"/>
      <c r="L22" s="971"/>
      <c r="M22" s="970"/>
      <c r="N22" s="2"/>
    </row>
    <row r="23" spans="1:14" s="243" customFormat="1" ht="15">
      <c r="A23" s="2"/>
      <c r="B23" s="2267">
        <v>1</v>
      </c>
      <c r="C23" s="1927" t="s">
        <v>811</v>
      </c>
      <c r="D23" s="967">
        <v>0</v>
      </c>
      <c r="E23" s="966">
        <v>0</v>
      </c>
      <c r="F23" s="966">
        <v>0</v>
      </c>
      <c r="G23" s="969">
        <v>0</v>
      </c>
      <c r="H23" s="966">
        <v>0</v>
      </c>
      <c r="I23" s="966">
        <v>0</v>
      </c>
      <c r="J23" s="968">
        <v>0</v>
      </c>
      <c r="K23" s="967">
        <v>11</v>
      </c>
      <c r="L23" s="966">
        <v>0</v>
      </c>
      <c r="M23" s="965">
        <v>11</v>
      </c>
      <c r="N23" s="2"/>
    </row>
    <row r="24" spans="1:14" s="243" customFormat="1" ht="12.75">
      <c r="A24" s="2"/>
      <c r="B24" s="2267"/>
      <c r="C24" s="963" t="s">
        <v>450</v>
      </c>
      <c r="D24" s="957">
        <v>0</v>
      </c>
      <c r="E24" s="864">
        <v>0</v>
      </c>
      <c r="F24" s="864">
        <v>0</v>
      </c>
      <c r="G24" s="961">
        <v>0</v>
      </c>
      <c r="H24" s="864">
        <v>0</v>
      </c>
      <c r="I24" s="864">
        <v>0</v>
      </c>
      <c r="J24" s="962">
        <v>0</v>
      </c>
      <c r="K24" s="957">
        <v>0</v>
      </c>
      <c r="L24" s="864">
        <v>0</v>
      </c>
      <c r="M24" s="961">
        <v>0</v>
      </c>
      <c r="N24" s="2"/>
    </row>
    <row r="25" spans="1:14" s="243" customFormat="1" ht="15">
      <c r="A25" s="2"/>
      <c r="B25" s="960">
        <v>2</v>
      </c>
      <c r="C25" s="959" t="s">
        <v>813</v>
      </c>
      <c r="D25" s="957">
        <v>0</v>
      </c>
      <c r="E25" s="864">
        <v>0</v>
      </c>
      <c r="F25" s="864">
        <v>0</v>
      </c>
      <c r="G25" s="956">
        <v>0</v>
      </c>
      <c r="H25" s="864">
        <v>0</v>
      </c>
      <c r="I25" s="864">
        <v>0</v>
      </c>
      <c r="J25" s="958">
        <v>0</v>
      </c>
      <c r="K25" s="957">
        <v>1</v>
      </c>
      <c r="L25" s="864">
        <v>0</v>
      </c>
      <c r="M25" s="956">
        <v>1</v>
      </c>
      <c r="N25" s="2"/>
    </row>
    <row r="26" spans="1:14" s="243" customFormat="1" ht="12.75">
      <c r="A26" s="2"/>
      <c r="B26" s="960">
        <v>3</v>
      </c>
      <c r="C26" s="959" t="s">
        <v>1232</v>
      </c>
      <c r="D26" s="957">
        <v>0</v>
      </c>
      <c r="E26" s="864">
        <v>0</v>
      </c>
      <c r="F26" s="864">
        <v>0</v>
      </c>
      <c r="G26" s="956">
        <v>0</v>
      </c>
      <c r="H26" s="864">
        <v>0</v>
      </c>
      <c r="I26" s="864">
        <v>0</v>
      </c>
      <c r="J26" s="958">
        <v>0</v>
      </c>
      <c r="K26" s="957">
        <v>9</v>
      </c>
      <c r="L26" s="864">
        <v>0</v>
      </c>
      <c r="M26" s="956">
        <v>9</v>
      </c>
      <c r="N26" s="2"/>
    </row>
    <row r="27" spans="1:14" s="243" customFormat="1" ht="12.75">
      <c r="A27" s="2"/>
      <c r="B27" s="960">
        <v>4</v>
      </c>
      <c r="C27" s="959" t="s">
        <v>457</v>
      </c>
      <c r="D27" s="957">
        <v>0</v>
      </c>
      <c r="E27" s="864">
        <v>0</v>
      </c>
      <c r="F27" s="864">
        <v>0</v>
      </c>
      <c r="G27" s="956">
        <v>0</v>
      </c>
      <c r="H27" s="864">
        <v>0</v>
      </c>
      <c r="I27" s="864">
        <v>0</v>
      </c>
      <c r="J27" s="958">
        <v>0</v>
      </c>
      <c r="K27" s="957">
        <v>1</v>
      </c>
      <c r="L27" s="864">
        <v>0</v>
      </c>
      <c r="M27" s="956">
        <v>1</v>
      </c>
      <c r="N27" s="2"/>
    </row>
    <row r="28" spans="1:14" s="243" customFormat="1" ht="12.75">
      <c r="A28" s="2"/>
      <c r="B28" s="960">
        <v>5</v>
      </c>
      <c r="C28" s="959" t="s">
        <v>458</v>
      </c>
      <c r="D28" s="957">
        <v>0</v>
      </c>
      <c r="E28" s="864">
        <v>0</v>
      </c>
      <c r="F28" s="864">
        <v>0</v>
      </c>
      <c r="G28" s="956">
        <v>0</v>
      </c>
      <c r="H28" s="864">
        <v>0</v>
      </c>
      <c r="I28" s="864">
        <v>0</v>
      </c>
      <c r="J28" s="958">
        <v>0</v>
      </c>
      <c r="K28" s="957">
        <v>0</v>
      </c>
      <c r="L28" s="864">
        <v>0</v>
      </c>
      <c r="M28" s="956">
        <v>0</v>
      </c>
      <c r="N28" s="2"/>
    </row>
    <row r="29" spans="1:14" s="243" customFormat="1" ht="15" customHeight="1">
      <c r="A29" s="2"/>
      <c r="B29" s="2267">
        <v>6</v>
      </c>
      <c r="C29" s="639" t="s">
        <v>812</v>
      </c>
      <c r="D29" s="964">
        <v>0</v>
      </c>
      <c r="E29" s="958">
        <v>0</v>
      </c>
      <c r="F29" s="958">
        <v>0</v>
      </c>
      <c r="G29" s="956">
        <v>0</v>
      </c>
      <c r="H29" s="958">
        <v>0</v>
      </c>
      <c r="I29" s="958">
        <v>0</v>
      </c>
      <c r="J29" s="958">
        <v>0</v>
      </c>
      <c r="K29" s="964">
        <v>25</v>
      </c>
      <c r="L29" s="958">
        <v>0</v>
      </c>
      <c r="M29" s="956">
        <v>25</v>
      </c>
      <c r="N29" s="2"/>
    </row>
    <row r="30" spans="1:14" s="243" customFormat="1" ht="12.75">
      <c r="A30" s="2"/>
      <c r="B30" s="2267"/>
      <c r="C30" s="963" t="s">
        <v>450</v>
      </c>
      <c r="D30" s="957">
        <v>0</v>
      </c>
      <c r="E30" s="864">
        <v>0</v>
      </c>
      <c r="F30" s="864">
        <v>0</v>
      </c>
      <c r="G30" s="961">
        <v>0</v>
      </c>
      <c r="H30" s="864">
        <v>0</v>
      </c>
      <c r="I30" s="864">
        <v>0</v>
      </c>
      <c r="J30" s="962">
        <v>0</v>
      </c>
      <c r="K30" s="957">
        <v>0</v>
      </c>
      <c r="L30" s="864">
        <v>0</v>
      </c>
      <c r="M30" s="961">
        <v>0</v>
      </c>
      <c r="N30" s="2"/>
    </row>
    <row r="31" spans="1:14" s="243" customFormat="1" ht="12.75">
      <c r="A31" s="2"/>
      <c r="B31" s="1928">
        <v>7</v>
      </c>
      <c r="C31" s="959" t="s">
        <v>1442</v>
      </c>
      <c r="D31" s="957">
        <v>0</v>
      </c>
      <c r="E31" s="864">
        <v>0</v>
      </c>
      <c r="F31" s="864">
        <v>0</v>
      </c>
      <c r="G31" s="961">
        <v>0</v>
      </c>
      <c r="H31" s="864">
        <v>0</v>
      </c>
      <c r="I31" s="864">
        <v>0</v>
      </c>
      <c r="J31" s="962">
        <v>0</v>
      </c>
      <c r="K31" s="957">
        <v>0</v>
      </c>
      <c r="L31" s="864">
        <v>0</v>
      </c>
      <c r="M31" s="961">
        <v>0</v>
      </c>
      <c r="N31" s="2"/>
    </row>
    <row r="32" spans="1:14" s="243" customFormat="1" ht="12.75">
      <c r="A32" s="2"/>
      <c r="B32" s="1928">
        <v>8</v>
      </c>
      <c r="C32" s="959" t="s">
        <v>457</v>
      </c>
      <c r="D32" s="957">
        <v>0</v>
      </c>
      <c r="E32" s="864">
        <v>0</v>
      </c>
      <c r="F32" s="864">
        <v>0</v>
      </c>
      <c r="G32" s="956">
        <v>0</v>
      </c>
      <c r="H32" s="864">
        <v>0</v>
      </c>
      <c r="I32" s="864">
        <v>0</v>
      </c>
      <c r="J32" s="958">
        <v>0</v>
      </c>
      <c r="K32" s="957">
        <v>0</v>
      </c>
      <c r="L32" s="864">
        <v>0</v>
      </c>
      <c r="M32" s="956">
        <v>0</v>
      </c>
      <c r="N32" s="2"/>
    </row>
    <row r="33" spans="1:14" s="243" customFormat="1" ht="12.75">
      <c r="A33" s="2"/>
      <c r="B33" s="1928">
        <v>9</v>
      </c>
      <c r="C33" s="959" t="s">
        <v>451</v>
      </c>
      <c r="D33" s="957">
        <v>0</v>
      </c>
      <c r="E33" s="864">
        <v>0</v>
      </c>
      <c r="F33" s="864">
        <v>0</v>
      </c>
      <c r="G33" s="956">
        <v>0</v>
      </c>
      <c r="H33" s="864">
        <v>0</v>
      </c>
      <c r="I33" s="864">
        <v>0</v>
      </c>
      <c r="J33" s="958">
        <v>0</v>
      </c>
      <c r="K33" s="957">
        <v>0</v>
      </c>
      <c r="L33" s="864">
        <v>0</v>
      </c>
      <c r="M33" s="956">
        <v>0</v>
      </c>
      <c r="N33" s="2"/>
    </row>
    <row r="34" spans="1:14" s="243" customFormat="1" ht="12.75">
      <c r="A34" s="2"/>
      <c r="B34" s="1928">
        <v>10</v>
      </c>
      <c r="C34" s="959" t="s">
        <v>452</v>
      </c>
      <c r="D34" s="957">
        <v>0</v>
      </c>
      <c r="E34" s="864">
        <v>0</v>
      </c>
      <c r="F34" s="864">
        <v>0</v>
      </c>
      <c r="G34" s="956">
        <v>0</v>
      </c>
      <c r="H34" s="864">
        <v>0</v>
      </c>
      <c r="I34" s="864">
        <v>0</v>
      </c>
      <c r="J34" s="958">
        <v>0</v>
      </c>
      <c r="K34" s="957">
        <v>19</v>
      </c>
      <c r="L34" s="864">
        <v>0</v>
      </c>
      <c r="M34" s="956">
        <v>19</v>
      </c>
      <c r="N34" s="2"/>
    </row>
    <row r="35" spans="1:14" s="243" customFormat="1" ht="25.5">
      <c r="A35" s="2"/>
      <c r="B35" s="1928">
        <v>11</v>
      </c>
      <c r="C35" s="959" t="s">
        <v>444</v>
      </c>
      <c r="D35" s="957">
        <v>0</v>
      </c>
      <c r="E35" s="864">
        <v>0</v>
      </c>
      <c r="F35" s="864">
        <v>0</v>
      </c>
      <c r="G35" s="956">
        <v>0</v>
      </c>
      <c r="H35" s="864">
        <v>0</v>
      </c>
      <c r="I35" s="864">
        <v>0</v>
      </c>
      <c r="J35" s="958">
        <v>0</v>
      </c>
      <c r="K35" s="957">
        <v>6</v>
      </c>
      <c r="L35" s="864">
        <v>0</v>
      </c>
      <c r="M35" s="956">
        <v>6</v>
      </c>
      <c r="N35" s="2"/>
    </row>
    <row r="36" spans="1:14" s="243" customFormat="1" ht="12.75">
      <c r="A36" s="2"/>
      <c r="B36" s="955">
        <v>12</v>
      </c>
      <c r="C36" s="954" t="s">
        <v>445</v>
      </c>
      <c r="D36" s="952">
        <v>0</v>
      </c>
      <c r="E36" s="951">
        <v>0</v>
      </c>
      <c r="F36" s="951">
        <v>0</v>
      </c>
      <c r="G36" s="950">
        <v>0</v>
      </c>
      <c r="H36" s="951">
        <v>0</v>
      </c>
      <c r="I36" s="951">
        <v>0</v>
      </c>
      <c r="J36" s="953">
        <v>0</v>
      </c>
      <c r="K36" s="952">
        <v>0</v>
      </c>
      <c r="L36" s="951">
        <v>0</v>
      </c>
      <c r="M36" s="950">
        <v>0</v>
      </c>
      <c r="N36" s="2"/>
    </row>
    <row r="37" spans="1:14" s="243" customFormat="1" ht="12.75">
      <c r="A37" s="2"/>
      <c r="B37" s="977"/>
      <c r="C37" s="977"/>
      <c r="D37" s="977"/>
      <c r="E37" s="977"/>
      <c r="F37" s="977"/>
      <c r="G37" s="977"/>
      <c r="H37" s="977"/>
      <c r="I37" s="977"/>
      <c r="J37" s="977"/>
      <c r="K37" s="977"/>
      <c r="L37" s="977"/>
      <c r="M37" s="978"/>
      <c r="N37" s="2"/>
    </row>
    <row r="38" spans="1:14" s="243" customFormat="1" ht="15" customHeight="1">
      <c r="A38" s="2"/>
      <c r="B38" s="2269" t="str">
        <f>Last2Qtr</f>
        <v>T1 2023 _x000D_
Bâle III</v>
      </c>
      <c r="C38" s="2270"/>
      <c r="D38" s="972"/>
      <c r="E38" s="971"/>
      <c r="F38" s="971"/>
      <c r="G38" s="970"/>
      <c r="H38" s="971"/>
      <c r="I38" s="971"/>
      <c r="J38" s="973"/>
      <c r="K38" s="972"/>
      <c r="L38" s="971"/>
      <c r="M38" s="970"/>
      <c r="N38" s="2"/>
    </row>
    <row r="39" spans="1:14" s="243" customFormat="1" ht="15">
      <c r="A39" s="2"/>
      <c r="B39" s="2267">
        <v>1</v>
      </c>
      <c r="C39" s="639" t="s">
        <v>811</v>
      </c>
      <c r="D39" s="967">
        <v>0</v>
      </c>
      <c r="E39" s="966">
        <v>0</v>
      </c>
      <c r="F39" s="966">
        <v>0</v>
      </c>
      <c r="G39" s="969">
        <v>0</v>
      </c>
      <c r="H39" s="966">
        <v>0</v>
      </c>
      <c r="I39" s="966">
        <v>0</v>
      </c>
      <c r="J39" s="968">
        <v>0</v>
      </c>
      <c r="K39" s="967">
        <v>37</v>
      </c>
      <c r="L39" s="966">
        <v>0</v>
      </c>
      <c r="M39" s="965">
        <v>37</v>
      </c>
      <c r="N39" s="2"/>
    </row>
    <row r="40" spans="1:14" s="243" customFormat="1" ht="12.75">
      <c r="A40" s="2"/>
      <c r="B40" s="2267"/>
      <c r="C40" s="963" t="s">
        <v>450</v>
      </c>
      <c r="D40" s="957">
        <v>0</v>
      </c>
      <c r="E40" s="864">
        <v>0</v>
      </c>
      <c r="F40" s="864">
        <v>0</v>
      </c>
      <c r="G40" s="961">
        <v>0</v>
      </c>
      <c r="H40" s="864">
        <v>0</v>
      </c>
      <c r="I40" s="864">
        <v>0</v>
      </c>
      <c r="J40" s="962">
        <v>0</v>
      </c>
      <c r="K40" s="957">
        <v>0</v>
      </c>
      <c r="L40" s="864">
        <v>0</v>
      </c>
      <c r="M40" s="961">
        <v>0</v>
      </c>
      <c r="N40" s="2"/>
    </row>
    <row r="41" spans="1:14" s="243" customFormat="1" ht="15">
      <c r="A41" s="2"/>
      <c r="B41" s="960">
        <v>2</v>
      </c>
      <c r="C41" s="959" t="s">
        <v>813</v>
      </c>
      <c r="D41" s="957">
        <v>0</v>
      </c>
      <c r="E41" s="864">
        <v>0</v>
      </c>
      <c r="F41" s="864">
        <v>0</v>
      </c>
      <c r="G41" s="956">
        <v>0</v>
      </c>
      <c r="H41" s="864">
        <v>0</v>
      </c>
      <c r="I41" s="864">
        <v>0</v>
      </c>
      <c r="J41" s="958">
        <v>0</v>
      </c>
      <c r="K41" s="957">
        <v>-15</v>
      </c>
      <c r="L41" s="864">
        <v>0</v>
      </c>
      <c r="M41" s="956">
        <v>-15</v>
      </c>
      <c r="N41" s="2"/>
    </row>
    <row r="42" spans="1:14" s="243" customFormat="1" ht="12.75">
      <c r="A42" s="2"/>
      <c r="B42" s="960">
        <v>3</v>
      </c>
      <c r="C42" s="959" t="s">
        <v>1232</v>
      </c>
      <c r="D42" s="957">
        <v>0</v>
      </c>
      <c r="E42" s="864">
        <v>0</v>
      </c>
      <c r="F42" s="864">
        <v>0</v>
      </c>
      <c r="G42" s="956">
        <v>0</v>
      </c>
      <c r="H42" s="864">
        <v>0</v>
      </c>
      <c r="I42" s="864">
        <v>0</v>
      </c>
      <c r="J42" s="958">
        <v>0</v>
      </c>
      <c r="K42" s="957">
        <v>32</v>
      </c>
      <c r="L42" s="864">
        <v>0</v>
      </c>
      <c r="M42" s="956">
        <v>32</v>
      </c>
      <c r="N42" s="2"/>
    </row>
    <row r="43" spans="1:14" s="243" customFormat="1" ht="12.75">
      <c r="A43" s="2"/>
      <c r="B43" s="960">
        <v>4</v>
      </c>
      <c r="C43" s="959" t="s">
        <v>457</v>
      </c>
      <c r="D43" s="957">
        <v>0</v>
      </c>
      <c r="E43" s="864">
        <v>0</v>
      </c>
      <c r="F43" s="864">
        <v>0</v>
      </c>
      <c r="G43" s="956">
        <v>0</v>
      </c>
      <c r="H43" s="864">
        <v>0</v>
      </c>
      <c r="I43" s="864">
        <v>0</v>
      </c>
      <c r="J43" s="958">
        <v>0</v>
      </c>
      <c r="K43" s="957">
        <v>2</v>
      </c>
      <c r="L43" s="864">
        <v>0</v>
      </c>
      <c r="M43" s="956">
        <v>2</v>
      </c>
      <c r="N43" s="2"/>
    </row>
    <row r="44" spans="1:14" s="243" customFormat="1" ht="12.75">
      <c r="A44" s="2"/>
      <c r="B44" s="960">
        <v>5</v>
      </c>
      <c r="C44" s="959" t="s">
        <v>458</v>
      </c>
      <c r="D44" s="957">
        <v>0</v>
      </c>
      <c r="E44" s="864">
        <v>0</v>
      </c>
      <c r="F44" s="864">
        <v>0</v>
      </c>
      <c r="G44" s="956">
        <v>0</v>
      </c>
      <c r="H44" s="864">
        <v>0</v>
      </c>
      <c r="I44" s="864">
        <v>0</v>
      </c>
      <c r="J44" s="958">
        <v>0</v>
      </c>
      <c r="K44" s="957">
        <v>18</v>
      </c>
      <c r="L44" s="864">
        <v>0</v>
      </c>
      <c r="M44" s="956">
        <v>18</v>
      </c>
      <c r="N44" s="2"/>
    </row>
    <row r="45" spans="1:14" s="243" customFormat="1" ht="15">
      <c r="A45" s="2"/>
      <c r="B45" s="2267">
        <v>6</v>
      </c>
      <c r="C45" s="639" t="s">
        <v>812</v>
      </c>
      <c r="D45" s="964">
        <v>0</v>
      </c>
      <c r="E45" s="958">
        <v>0</v>
      </c>
      <c r="F45" s="958">
        <v>0</v>
      </c>
      <c r="G45" s="956">
        <v>0</v>
      </c>
      <c r="H45" s="958">
        <v>0</v>
      </c>
      <c r="I45" s="958">
        <v>0</v>
      </c>
      <c r="J45" s="958">
        <v>0</v>
      </c>
      <c r="K45" s="964">
        <v>54</v>
      </c>
      <c r="L45" s="958">
        <v>0</v>
      </c>
      <c r="M45" s="956">
        <v>54</v>
      </c>
      <c r="N45" s="2"/>
    </row>
    <row r="46" spans="1:14" s="243" customFormat="1" ht="12.75">
      <c r="A46" s="2"/>
      <c r="B46" s="2267"/>
      <c r="C46" s="963" t="s">
        <v>450</v>
      </c>
      <c r="D46" s="957">
        <v>0</v>
      </c>
      <c r="E46" s="864">
        <v>0</v>
      </c>
      <c r="F46" s="864">
        <v>0</v>
      </c>
      <c r="G46" s="961">
        <v>0</v>
      </c>
      <c r="H46" s="864">
        <v>0</v>
      </c>
      <c r="I46" s="864">
        <v>0</v>
      </c>
      <c r="J46" s="962">
        <v>0</v>
      </c>
      <c r="K46" s="957">
        <v>0</v>
      </c>
      <c r="L46" s="864">
        <v>0</v>
      </c>
      <c r="M46" s="961">
        <v>0</v>
      </c>
      <c r="N46" s="2"/>
    </row>
    <row r="47" spans="1:14" s="243" customFormat="1" ht="12.75">
      <c r="A47" s="2"/>
      <c r="B47" s="1928">
        <v>7</v>
      </c>
      <c r="C47" s="959" t="s">
        <v>1442</v>
      </c>
      <c r="D47" s="957">
        <v>0</v>
      </c>
      <c r="E47" s="864">
        <v>0</v>
      </c>
      <c r="F47" s="864">
        <v>0</v>
      </c>
      <c r="G47" s="961">
        <v>0</v>
      </c>
      <c r="H47" s="864">
        <v>0</v>
      </c>
      <c r="I47" s="864">
        <v>0</v>
      </c>
      <c r="J47" s="962">
        <v>0</v>
      </c>
      <c r="K47" s="957">
        <v>0</v>
      </c>
      <c r="L47" s="864">
        <v>0</v>
      </c>
      <c r="M47" s="961">
        <v>0</v>
      </c>
      <c r="N47" s="2"/>
    </row>
    <row r="48" spans="1:14" s="243" customFormat="1" ht="12.75">
      <c r="A48" s="2"/>
      <c r="B48" s="1928">
        <v>8</v>
      </c>
      <c r="C48" s="959" t="s">
        <v>457</v>
      </c>
      <c r="D48" s="957">
        <v>0</v>
      </c>
      <c r="E48" s="864">
        <v>0</v>
      </c>
      <c r="F48" s="864">
        <v>0</v>
      </c>
      <c r="G48" s="956">
        <v>0</v>
      </c>
      <c r="H48" s="864">
        <v>0</v>
      </c>
      <c r="I48" s="864">
        <v>0</v>
      </c>
      <c r="J48" s="958">
        <v>0</v>
      </c>
      <c r="K48" s="957">
        <v>0</v>
      </c>
      <c r="L48" s="864">
        <v>0</v>
      </c>
      <c r="M48" s="956">
        <v>0</v>
      </c>
      <c r="N48" s="2"/>
    </row>
    <row r="49" spans="1:14" s="243" customFormat="1" ht="12.75">
      <c r="A49" s="2"/>
      <c r="B49" s="1928">
        <v>9</v>
      </c>
      <c r="C49" s="959" t="s">
        <v>451</v>
      </c>
      <c r="D49" s="957">
        <v>0</v>
      </c>
      <c r="E49" s="864">
        <v>0</v>
      </c>
      <c r="F49" s="864">
        <v>0</v>
      </c>
      <c r="G49" s="956">
        <v>0</v>
      </c>
      <c r="H49" s="864">
        <v>0</v>
      </c>
      <c r="I49" s="864">
        <v>0</v>
      </c>
      <c r="J49" s="958">
        <v>0</v>
      </c>
      <c r="K49" s="957">
        <v>0</v>
      </c>
      <c r="L49" s="864">
        <v>0</v>
      </c>
      <c r="M49" s="956">
        <v>0</v>
      </c>
      <c r="N49" s="2"/>
    </row>
    <row r="50" spans="1:14" s="243" customFormat="1" ht="12.75">
      <c r="A50" s="2"/>
      <c r="B50" s="1928">
        <v>10</v>
      </c>
      <c r="C50" s="959" t="s">
        <v>452</v>
      </c>
      <c r="D50" s="957">
        <v>0</v>
      </c>
      <c r="E50" s="864">
        <v>0</v>
      </c>
      <c r="F50" s="864">
        <v>0</v>
      </c>
      <c r="G50" s="956">
        <v>0</v>
      </c>
      <c r="H50" s="864">
        <v>0</v>
      </c>
      <c r="I50" s="864">
        <v>0</v>
      </c>
      <c r="J50" s="958">
        <v>0</v>
      </c>
      <c r="K50" s="957">
        <v>48</v>
      </c>
      <c r="L50" s="864">
        <v>0</v>
      </c>
      <c r="M50" s="956">
        <v>48</v>
      </c>
      <c r="N50" s="2"/>
    </row>
    <row r="51" spans="1:14" s="243" customFormat="1" ht="25.5">
      <c r="A51" s="2"/>
      <c r="B51" s="1928">
        <v>11</v>
      </c>
      <c r="C51" s="959" t="s">
        <v>444</v>
      </c>
      <c r="D51" s="957">
        <v>0</v>
      </c>
      <c r="E51" s="864">
        <v>0</v>
      </c>
      <c r="F51" s="864">
        <v>0</v>
      </c>
      <c r="G51" s="956">
        <v>0</v>
      </c>
      <c r="H51" s="864">
        <v>0</v>
      </c>
      <c r="I51" s="864">
        <v>0</v>
      </c>
      <c r="J51" s="958">
        <v>0</v>
      </c>
      <c r="K51" s="957">
        <v>6</v>
      </c>
      <c r="L51" s="864">
        <v>0</v>
      </c>
      <c r="M51" s="956">
        <v>6</v>
      </c>
      <c r="N51" s="2"/>
    </row>
    <row r="52" spans="1:14" s="243" customFormat="1" ht="12.75">
      <c r="A52" s="2"/>
      <c r="B52" s="955">
        <v>12</v>
      </c>
      <c r="C52" s="954" t="s">
        <v>445</v>
      </c>
      <c r="D52" s="952">
        <v>0</v>
      </c>
      <c r="E52" s="951">
        <v>0</v>
      </c>
      <c r="F52" s="951">
        <v>0</v>
      </c>
      <c r="G52" s="950">
        <v>0</v>
      </c>
      <c r="H52" s="951">
        <v>0</v>
      </c>
      <c r="I52" s="951">
        <v>0</v>
      </c>
      <c r="J52" s="953">
        <v>0</v>
      </c>
      <c r="K52" s="952">
        <v>0</v>
      </c>
      <c r="L52" s="951">
        <v>0</v>
      </c>
      <c r="M52" s="950">
        <v>0</v>
      </c>
      <c r="N52" s="2"/>
    </row>
    <row r="53" spans="1:14" s="243" customFormat="1" ht="12.75">
      <c r="A53" s="2"/>
      <c r="B53" s="977"/>
      <c r="C53" s="977"/>
      <c r="D53" s="977"/>
      <c r="E53" s="977"/>
      <c r="F53" s="977"/>
      <c r="G53" s="977"/>
      <c r="H53" s="977"/>
      <c r="I53" s="977"/>
      <c r="J53" s="977"/>
      <c r="K53" s="977"/>
      <c r="L53" s="977"/>
      <c r="M53" s="977"/>
      <c r="N53" s="2"/>
    </row>
    <row r="54" spans="1:14" s="243" customFormat="1" ht="15" customHeight="1">
      <c r="A54" s="2"/>
      <c r="B54" s="2269" t="str">
        <f>Last3Qtr</f>
        <v>T4 2022 _x000D_
Bâle III</v>
      </c>
      <c r="C54" s="2270"/>
      <c r="D54" s="972"/>
      <c r="E54" s="971"/>
      <c r="F54" s="971"/>
      <c r="G54" s="970"/>
      <c r="H54" s="971"/>
      <c r="I54" s="971"/>
      <c r="J54" s="973"/>
      <c r="K54" s="972"/>
      <c r="L54" s="971"/>
      <c r="M54" s="970"/>
      <c r="N54" s="2"/>
    </row>
    <row r="55" spans="1:14" s="243" customFormat="1" ht="15">
      <c r="A55" s="2"/>
      <c r="B55" s="2267">
        <v>1</v>
      </c>
      <c r="C55" s="639" t="s">
        <v>811</v>
      </c>
      <c r="D55" s="967">
        <v>0</v>
      </c>
      <c r="E55" s="966">
        <v>0</v>
      </c>
      <c r="F55" s="966">
        <v>0</v>
      </c>
      <c r="G55" s="969">
        <v>0</v>
      </c>
      <c r="H55" s="966">
        <v>0</v>
      </c>
      <c r="I55" s="966">
        <v>0</v>
      </c>
      <c r="J55" s="968">
        <v>0</v>
      </c>
      <c r="K55" s="967">
        <v>65</v>
      </c>
      <c r="L55" s="966">
        <v>0</v>
      </c>
      <c r="M55" s="965">
        <v>65</v>
      </c>
      <c r="N55" s="2"/>
    </row>
    <row r="56" spans="1:14" s="243" customFormat="1" ht="12.75">
      <c r="A56" s="2"/>
      <c r="B56" s="2267"/>
      <c r="C56" s="963" t="s">
        <v>450</v>
      </c>
      <c r="D56" s="957">
        <v>0</v>
      </c>
      <c r="E56" s="864">
        <v>0</v>
      </c>
      <c r="F56" s="864">
        <v>0</v>
      </c>
      <c r="G56" s="961">
        <v>0</v>
      </c>
      <c r="H56" s="864">
        <v>0</v>
      </c>
      <c r="I56" s="864">
        <v>0</v>
      </c>
      <c r="J56" s="962">
        <v>0</v>
      </c>
      <c r="K56" s="957">
        <v>0</v>
      </c>
      <c r="L56" s="864">
        <v>0</v>
      </c>
      <c r="M56" s="961">
        <v>0</v>
      </c>
      <c r="N56" s="2"/>
    </row>
    <row r="57" spans="1:14" s="243" customFormat="1" ht="15">
      <c r="A57" s="2"/>
      <c r="B57" s="960">
        <v>2</v>
      </c>
      <c r="C57" s="959" t="s">
        <v>813</v>
      </c>
      <c r="D57" s="957">
        <v>0</v>
      </c>
      <c r="E57" s="864">
        <v>0</v>
      </c>
      <c r="F57" s="864">
        <v>0</v>
      </c>
      <c r="G57" s="956">
        <v>0</v>
      </c>
      <c r="H57" s="864">
        <v>0</v>
      </c>
      <c r="I57" s="864">
        <v>0</v>
      </c>
      <c r="J57" s="958">
        <v>0</v>
      </c>
      <c r="K57" s="957">
        <v>0</v>
      </c>
      <c r="L57" s="864">
        <v>0</v>
      </c>
      <c r="M57" s="956">
        <v>0</v>
      </c>
      <c r="N57" s="2"/>
    </row>
    <row r="58" spans="1:14" s="243" customFormat="1" ht="12.75">
      <c r="A58" s="2"/>
      <c r="B58" s="960">
        <v>3</v>
      </c>
      <c r="C58" s="959" t="s">
        <v>1232</v>
      </c>
      <c r="D58" s="957">
        <v>0</v>
      </c>
      <c r="E58" s="864">
        <v>0</v>
      </c>
      <c r="F58" s="864">
        <v>0</v>
      </c>
      <c r="G58" s="956">
        <v>0</v>
      </c>
      <c r="H58" s="864">
        <v>0</v>
      </c>
      <c r="I58" s="864">
        <v>0</v>
      </c>
      <c r="J58" s="958">
        <v>0</v>
      </c>
      <c r="K58" s="957">
        <v>39</v>
      </c>
      <c r="L58" s="864">
        <v>0</v>
      </c>
      <c r="M58" s="956">
        <v>39</v>
      </c>
      <c r="N58" s="2"/>
    </row>
    <row r="59" spans="1:14" s="243" customFormat="1" ht="12.75">
      <c r="A59" s="2"/>
      <c r="B59" s="960">
        <v>4</v>
      </c>
      <c r="C59" s="959" t="s">
        <v>457</v>
      </c>
      <c r="D59" s="957">
        <v>0</v>
      </c>
      <c r="E59" s="864">
        <v>0</v>
      </c>
      <c r="F59" s="864">
        <v>0</v>
      </c>
      <c r="G59" s="956">
        <v>0</v>
      </c>
      <c r="H59" s="864">
        <v>0</v>
      </c>
      <c r="I59" s="864">
        <v>0</v>
      </c>
      <c r="J59" s="958">
        <v>0</v>
      </c>
      <c r="K59" s="957">
        <v>2</v>
      </c>
      <c r="L59" s="864">
        <v>0</v>
      </c>
      <c r="M59" s="956">
        <v>2</v>
      </c>
      <c r="N59" s="2"/>
    </row>
    <row r="60" spans="1:14" s="243" customFormat="1" ht="12.75">
      <c r="A60" s="2"/>
      <c r="B60" s="960">
        <v>5</v>
      </c>
      <c r="C60" s="959" t="s">
        <v>458</v>
      </c>
      <c r="D60" s="957">
        <v>0</v>
      </c>
      <c r="E60" s="864">
        <v>0</v>
      </c>
      <c r="F60" s="864">
        <v>0</v>
      </c>
      <c r="G60" s="956">
        <v>0</v>
      </c>
      <c r="H60" s="864">
        <v>0</v>
      </c>
      <c r="I60" s="864">
        <v>0</v>
      </c>
      <c r="J60" s="958">
        <v>0</v>
      </c>
      <c r="K60" s="957">
        <v>24</v>
      </c>
      <c r="L60" s="864">
        <v>0</v>
      </c>
      <c r="M60" s="956">
        <v>24</v>
      </c>
      <c r="N60" s="2"/>
    </row>
    <row r="61" spans="1:14" s="243" customFormat="1" ht="15">
      <c r="A61" s="2"/>
      <c r="B61" s="2267">
        <v>6</v>
      </c>
      <c r="C61" s="639" t="s">
        <v>812</v>
      </c>
      <c r="D61" s="964">
        <v>0</v>
      </c>
      <c r="E61" s="958">
        <v>0</v>
      </c>
      <c r="F61" s="958">
        <v>0</v>
      </c>
      <c r="G61" s="956">
        <v>0</v>
      </c>
      <c r="H61" s="958">
        <v>0</v>
      </c>
      <c r="I61" s="958">
        <v>0</v>
      </c>
      <c r="J61" s="958">
        <v>0</v>
      </c>
      <c r="K61" s="964">
        <v>37</v>
      </c>
      <c r="L61" s="958">
        <v>0</v>
      </c>
      <c r="M61" s="956">
        <v>37</v>
      </c>
      <c r="N61" s="2"/>
    </row>
    <row r="62" spans="1:14" s="243" customFormat="1" ht="12.75">
      <c r="A62" s="2"/>
      <c r="B62" s="2267"/>
      <c r="C62" s="963" t="s">
        <v>450</v>
      </c>
      <c r="D62" s="957">
        <v>0</v>
      </c>
      <c r="E62" s="864">
        <v>0</v>
      </c>
      <c r="F62" s="864">
        <v>0</v>
      </c>
      <c r="G62" s="961">
        <v>0</v>
      </c>
      <c r="H62" s="864">
        <v>0</v>
      </c>
      <c r="I62" s="864">
        <v>0</v>
      </c>
      <c r="J62" s="962">
        <v>0</v>
      </c>
      <c r="K62" s="957">
        <v>0</v>
      </c>
      <c r="L62" s="864">
        <v>0</v>
      </c>
      <c r="M62" s="961">
        <v>0</v>
      </c>
      <c r="N62" s="2"/>
    </row>
    <row r="63" spans="1:14" s="243" customFormat="1" ht="12.75">
      <c r="A63" s="2"/>
      <c r="B63" s="1928">
        <v>7</v>
      </c>
      <c r="C63" s="959" t="s">
        <v>1442</v>
      </c>
      <c r="D63" s="957">
        <v>0</v>
      </c>
      <c r="E63" s="864">
        <v>0</v>
      </c>
      <c r="F63" s="864">
        <v>0</v>
      </c>
      <c r="G63" s="961">
        <v>0</v>
      </c>
      <c r="H63" s="864">
        <v>0</v>
      </c>
      <c r="I63" s="864">
        <v>0</v>
      </c>
      <c r="J63" s="962">
        <v>0</v>
      </c>
      <c r="K63" s="957">
        <v>0</v>
      </c>
      <c r="L63" s="864">
        <v>0</v>
      </c>
      <c r="M63" s="961">
        <v>0</v>
      </c>
      <c r="N63" s="2"/>
    </row>
    <row r="64" spans="1:14" s="243" customFormat="1" ht="12.75">
      <c r="A64" s="2"/>
      <c r="B64" s="1928">
        <v>8</v>
      </c>
      <c r="C64" s="959" t="s">
        <v>457</v>
      </c>
      <c r="D64" s="957">
        <v>0</v>
      </c>
      <c r="E64" s="864">
        <v>0</v>
      </c>
      <c r="F64" s="864">
        <v>0</v>
      </c>
      <c r="G64" s="956">
        <v>0</v>
      </c>
      <c r="H64" s="864">
        <v>0</v>
      </c>
      <c r="I64" s="864">
        <v>0</v>
      </c>
      <c r="J64" s="958">
        <v>0</v>
      </c>
      <c r="K64" s="957">
        <v>0</v>
      </c>
      <c r="L64" s="864">
        <v>0</v>
      </c>
      <c r="M64" s="956">
        <v>0</v>
      </c>
      <c r="N64" s="2"/>
    </row>
    <row r="65" spans="1:42" s="243" customFormat="1" ht="12.75">
      <c r="A65" s="2"/>
      <c r="B65" s="1928">
        <v>9</v>
      </c>
      <c r="C65" s="959" t="s">
        <v>451</v>
      </c>
      <c r="D65" s="957">
        <v>0</v>
      </c>
      <c r="E65" s="864">
        <v>0</v>
      </c>
      <c r="F65" s="864">
        <v>0</v>
      </c>
      <c r="G65" s="956">
        <v>0</v>
      </c>
      <c r="H65" s="864">
        <v>0</v>
      </c>
      <c r="I65" s="864">
        <v>0</v>
      </c>
      <c r="J65" s="958">
        <v>0</v>
      </c>
      <c r="K65" s="957">
        <v>0</v>
      </c>
      <c r="L65" s="864">
        <v>0</v>
      </c>
      <c r="M65" s="956">
        <v>0</v>
      </c>
      <c r="N65" s="2"/>
    </row>
    <row r="66" spans="1:42" s="243" customFormat="1" ht="12.75">
      <c r="A66" s="2"/>
      <c r="B66" s="1928">
        <v>10</v>
      </c>
      <c r="C66" s="959" t="s">
        <v>452</v>
      </c>
      <c r="D66" s="957">
        <v>0</v>
      </c>
      <c r="E66" s="864">
        <v>0</v>
      </c>
      <c r="F66" s="864">
        <v>0</v>
      </c>
      <c r="G66" s="956">
        <v>0</v>
      </c>
      <c r="H66" s="864">
        <v>0</v>
      </c>
      <c r="I66" s="864">
        <v>0</v>
      </c>
      <c r="J66" s="958">
        <v>0</v>
      </c>
      <c r="K66" s="957">
        <v>37</v>
      </c>
      <c r="L66" s="864">
        <v>0</v>
      </c>
      <c r="M66" s="956">
        <v>37</v>
      </c>
      <c r="N66" s="2"/>
    </row>
    <row r="67" spans="1:42" s="243" customFormat="1" ht="25.5">
      <c r="A67" s="2"/>
      <c r="B67" s="1928">
        <v>11</v>
      </c>
      <c r="C67" s="959" t="s">
        <v>444</v>
      </c>
      <c r="D67" s="957">
        <v>0</v>
      </c>
      <c r="E67" s="864">
        <v>0</v>
      </c>
      <c r="F67" s="864">
        <v>0</v>
      </c>
      <c r="G67" s="956">
        <v>0</v>
      </c>
      <c r="H67" s="864">
        <v>0</v>
      </c>
      <c r="I67" s="864">
        <v>0</v>
      </c>
      <c r="J67" s="958">
        <v>0</v>
      </c>
      <c r="K67" s="957">
        <v>0</v>
      </c>
      <c r="L67" s="864">
        <v>0</v>
      </c>
      <c r="M67" s="956">
        <v>0</v>
      </c>
      <c r="N67" s="2"/>
    </row>
    <row r="68" spans="1:42" s="243" customFormat="1" ht="12.75">
      <c r="A68" s="2"/>
      <c r="B68" s="955">
        <v>12</v>
      </c>
      <c r="C68" s="954" t="s">
        <v>445</v>
      </c>
      <c r="D68" s="952">
        <v>0</v>
      </c>
      <c r="E68" s="951">
        <v>0</v>
      </c>
      <c r="F68" s="951">
        <v>0</v>
      </c>
      <c r="G68" s="950">
        <v>0</v>
      </c>
      <c r="H68" s="951">
        <v>0</v>
      </c>
      <c r="I68" s="951">
        <v>0</v>
      </c>
      <c r="J68" s="953">
        <v>0</v>
      </c>
      <c r="K68" s="952">
        <v>0</v>
      </c>
      <c r="L68" s="951">
        <v>0</v>
      </c>
      <c r="M68" s="950">
        <v>0</v>
      </c>
      <c r="N68" s="2"/>
    </row>
    <row r="69" spans="1:42" s="243" customFormat="1" ht="6.6" customHeight="1">
      <c r="A69" s="2"/>
      <c r="B69" s="949"/>
      <c r="C69" s="949"/>
      <c r="D69" s="949"/>
      <c r="E69" s="949"/>
      <c r="F69" s="949"/>
      <c r="G69" s="949"/>
      <c r="H69" s="949"/>
      <c r="I69" s="949"/>
      <c r="J69" s="949"/>
      <c r="K69" s="949"/>
      <c r="L69" s="949"/>
      <c r="M69" s="949"/>
      <c r="N69" s="2"/>
    </row>
    <row r="70" spans="1:42" s="243" customFormat="1" ht="12.75">
      <c r="A70" s="2"/>
      <c r="B70" s="2107" t="s">
        <v>805</v>
      </c>
      <c r="C70" s="2107"/>
      <c r="D70" s="2107"/>
      <c r="E70" s="2107"/>
      <c r="F70" s="2107"/>
      <c r="G70" s="2107"/>
      <c r="H70" s="2107"/>
      <c r="I70" s="2107"/>
      <c r="J70" s="2107"/>
      <c r="K70" s="2107"/>
      <c r="L70" s="2107"/>
      <c r="M70" s="2107"/>
      <c r="N70" s="726"/>
      <c r="O70" s="725"/>
      <c r="P70" s="725"/>
      <c r="Q70" s="725"/>
      <c r="R70" s="725"/>
      <c r="S70" s="725"/>
      <c r="T70" s="725"/>
      <c r="U70" s="725"/>
      <c r="V70" s="725"/>
      <c r="W70" s="725"/>
      <c r="X70" s="725"/>
      <c r="Y70" s="725"/>
      <c r="Z70" s="725"/>
      <c r="AA70" s="725"/>
      <c r="AB70" s="725"/>
      <c r="AC70" s="725"/>
      <c r="AD70" s="725"/>
      <c r="AE70" s="725"/>
      <c r="AF70" s="725"/>
      <c r="AG70" s="725"/>
      <c r="AH70" s="725"/>
      <c r="AI70" s="725"/>
      <c r="AJ70" s="725"/>
      <c r="AK70" s="725"/>
      <c r="AL70" s="725"/>
      <c r="AM70" s="725"/>
      <c r="AN70" s="725"/>
      <c r="AO70" s="725"/>
      <c r="AP70" s="725"/>
    </row>
    <row r="71" spans="1:42" s="243" customFormat="1" ht="12.75">
      <c r="A71" s="2"/>
      <c r="B71" s="2107" t="s">
        <v>806</v>
      </c>
      <c r="C71" s="2107"/>
      <c r="D71" s="2107"/>
      <c r="E71" s="2107"/>
      <c r="F71" s="2107"/>
      <c r="G71" s="2107"/>
      <c r="H71" s="2107"/>
      <c r="I71" s="2107"/>
      <c r="J71" s="2107"/>
      <c r="K71" s="2107"/>
      <c r="L71" s="2107"/>
      <c r="M71" s="2107"/>
      <c r="N71" s="726"/>
      <c r="O71" s="725"/>
      <c r="P71" s="725"/>
      <c r="Q71" s="725"/>
      <c r="R71" s="725"/>
      <c r="S71" s="725"/>
      <c r="T71" s="725"/>
      <c r="U71" s="725"/>
      <c r="V71" s="725"/>
      <c r="W71" s="725"/>
      <c r="X71" s="725"/>
      <c r="Y71" s="725"/>
      <c r="Z71" s="725"/>
      <c r="AA71" s="725"/>
      <c r="AB71" s="725"/>
      <c r="AC71" s="725"/>
      <c r="AD71" s="725"/>
      <c r="AE71" s="725"/>
      <c r="AF71" s="725"/>
      <c r="AG71" s="725"/>
      <c r="AH71" s="725"/>
      <c r="AI71" s="725"/>
      <c r="AJ71" s="725"/>
      <c r="AK71" s="725"/>
      <c r="AL71" s="725"/>
      <c r="AM71" s="725"/>
      <c r="AN71" s="725"/>
      <c r="AO71" s="725"/>
      <c r="AP71" s="725"/>
    </row>
    <row r="72" spans="1:42" s="243" customFormat="1" ht="12.75">
      <c r="A72" s="2"/>
      <c r="B72" s="2107" t="s">
        <v>807</v>
      </c>
      <c r="C72" s="2107"/>
      <c r="D72" s="2107"/>
      <c r="E72" s="2107"/>
      <c r="F72" s="2107"/>
      <c r="G72" s="2107"/>
      <c r="H72" s="2107"/>
      <c r="I72" s="2107"/>
      <c r="J72" s="2107"/>
      <c r="K72" s="2107"/>
      <c r="L72" s="2107"/>
      <c r="M72" s="2107"/>
      <c r="N72" s="726"/>
      <c r="O72" s="725"/>
      <c r="P72" s="725"/>
      <c r="Q72" s="725"/>
      <c r="R72" s="725"/>
      <c r="S72" s="725"/>
      <c r="T72" s="725"/>
      <c r="U72" s="725"/>
      <c r="V72" s="725"/>
      <c r="W72" s="725"/>
      <c r="X72" s="725"/>
      <c r="Y72" s="725"/>
      <c r="Z72" s="725"/>
      <c r="AA72" s="725"/>
      <c r="AB72" s="725"/>
      <c r="AC72" s="725"/>
      <c r="AD72" s="725"/>
      <c r="AE72" s="725"/>
      <c r="AF72" s="725"/>
      <c r="AG72" s="725"/>
      <c r="AH72" s="725"/>
      <c r="AI72" s="725"/>
      <c r="AJ72" s="725"/>
      <c r="AK72" s="725"/>
      <c r="AL72" s="725"/>
      <c r="AM72" s="725"/>
      <c r="AN72" s="725"/>
      <c r="AO72" s="725"/>
      <c r="AP72" s="725"/>
    </row>
    <row r="73" spans="1:42" s="243" customFormat="1" ht="12.75">
      <c r="A73" s="2"/>
      <c r="B73" s="2107" t="s">
        <v>808</v>
      </c>
      <c r="C73" s="2107"/>
      <c r="D73" s="2107"/>
      <c r="E73" s="2107"/>
      <c r="F73" s="2107"/>
      <c r="G73" s="2107"/>
      <c r="H73" s="2107"/>
      <c r="I73" s="2107"/>
      <c r="J73" s="2107"/>
      <c r="K73" s="2107"/>
      <c r="L73" s="2107"/>
      <c r="M73" s="2107"/>
      <c r="N73" s="726"/>
      <c r="O73" s="725"/>
      <c r="P73" s="725"/>
      <c r="Q73" s="725"/>
      <c r="R73" s="725"/>
      <c r="S73" s="725"/>
      <c r="T73" s="725"/>
      <c r="U73" s="725"/>
      <c r="V73" s="725"/>
      <c r="W73" s="725"/>
      <c r="X73" s="725"/>
      <c r="Y73" s="725"/>
      <c r="Z73" s="725"/>
      <c r="AA73" s="725"/>
      <c r="AB73" s="725"/>
      <c r="AC73" s="725"/>
      <c r="AD73" s="725"/>
      <c r="AE73" s="725"/>
      <c r="AF73" s="725"/>
      <c r="AG73" s="725"/>
      <c r="AH73" s="725"/>
      <c r="AI73" s="725"/>
      <c r="AJ73" s="725"/>
      <c r="AK73" s="725"/>
      <c r="AL73" s="725"/>
      <c r="AM73" s="725"/>
      <c r="AN73" s="725"/>
      <c r="AO73" s="725"/>
      <c r="AP73" s="725"/>
    </row>
    <row r="74" spans="1:42" s="243" customFormat="1" ht="12.75">
      <c r="A74" s="2"/>
      <c r="B74" s="2107" t="s">
        <v>1013</v>
      </c>
      <c r="C74" s="2107"/>
      <c r="D74" s="2107"/>
      <c r="E74" s="2107"/>
      <c r="F74" s="2107"/>
      <c r="G74" s="2107"/>
      <c r="H74" s="2107"/>
      <c r="I74" s="2107"/>
      <c r="J74" s="2107"/>
      <c r="K74" s="2107"/>
      <c r="L74" s="2107"/>
      <c r="M74" s="2107"/>
      <c r="N74" s="2"/>
    </row>
    <row r="75" spans="1:42" s="2" customFormat="1" ht="26.45" customHeight="1">
      <c r="B75" s="2107" t="s">
        <v>1428</v>
      </c>
      <c r="C75" s="2107"/>
      <c r="D75" s="2107"/>
      <c r="E75" s="2107"/>
      <c r="F75" s="2107"/>
      <c r="G75" s="2107"/>
      <c r="H75" s="2107"/>
      <c r="I75" s="2107"/>
      <c r="J75" s="2107"/>
      <c r="K75" s="2107"/>
      <c r="L75" s="2107"/>
      <c r="M75" s="2107"/>
    </row>
    <row r="76" spans="1:42" s="243" customFormat="1" ht="12.75" hidden="1">
      <c r="A76" s="2"/>
    </row>
    <row r="77" spans="1:42" s="243" customFormat="1" ht="12.75" hidden="1">
      <c r="A77" s="2"/>
    </row>
    <row r="78" spans="1:42" s="243" customFormat="1" ht="12.75" hidden="1">
      <c r="A78" s="2"/>
    </row>
    <row r="79" spans="1:42" s="243" customFormat="1" ht="12.75" hidden="1">
      <c r="A79" s="2"/>
    </row>
    <row r="80" spans="1:42" s="243" customFormat="1" ht="12.75" hidden="1">
      <c r="A80" s="2"/>
    </row>
    <row r="81" spans="1:1" s="243" customFormat="1" ht="12.75" hidden="1">
      <c r="A81" s="2"/>
    </row>
    <row r="82" spans="1:1" s="243" customFormat="1" ht="12.75" hidden="1">
      <c r="A82" s="2"/>
    </row>
    <row r="83" spans="1:1" s="243" customFormat="1" ht="12.75" hidden="1">
      <c r="A83" s="2"/>
    </row>
    <row r="84" spans="1:1" s="243" customFormat="1" ht="12.75" hidden="1">
      <c r="A84" s="2"/>
    </row>
    <row r="85" spans="1:1" s="243" customFormat="1" ht="12.75" hidden="1">
      <c r="A85" s="2"/>
    </row>
    <row r="86" spans="1:1" s="243" customFormat="1" ht="12.75" hidden="1">
      <c r="A86" s="2"/>
    </row>
    <row r="87" spans="1:1" s="243" customFormat="1" ht="12.75" hidden="1">
      <c r="A87" s="2"/>
    </row>
    <row r="88" spans="1:1" s="243" customFormat="1" ht="12.75" hidden="1">
      <c r="A88" s="2"/>
    </row>
    <row r="89" spans="1:1" s="243" customFormat="1" ht="12.75" hidden="1">
      <c r="A89" s="2"/>
    </row>
    <row r="90" spans="1:1" s="243" customFormat="1" ht="12.75" hidden="1">
      <c r="A90" s="2"/>
    </row>
    <row r="91" spans="1:1" s="243" customFormat="1" ht="12.75" hidden="1">
      <c r="A91" s="2"/>
    </row>
    <row r="92" spans="1:1" s="243" customFormat="1" ht="12.75" hidden="1">
      <c r="A92" s="2"/>
    </row>
    <row r="93" spans="1:1" s="243" customFormat="1" ht="12.75" hidden="1">
      <c r="A93" s="2"/>
    </row>
    <row r="94" spans="1:1" s="243" customFormat="1" ht="12.75" hidden="1">
      <c r="A94" s="2"/>
    </row>
    <row r="95" spans="1:1" s="243" customFormat="1" ht="12.75" hidden="1">
      <c r="A95" s="2"/>
    </row>
    <row r="96" spans="1:1" s="243" customFormat="1" ht="12.75" hidden="1">
      <c r="A96" s="2"/>
    </row>
    <row r="97" spans="1:1" s="243" customFormat="1" ht="12.75" hidden="1">
      <c r="A97" s="2"/>
    </row>
    <row r="98" spans="1:1" s="243" customFormat="1" ht="12.75" hidden="1">
      <c r="A98" s="2"/>
    </row>
    <row r="99" spans="1:1" s="243" customFormat="1" ht="12.75" hidden="1">
      <c r="A99" s="2"/>
    </row>
    <row r="100" spans="1:1" s="243" customFormat="1" ht="12.75" hidden="1">
      <c r="A100" s="2"/>
    </row>
    <row r="101" spans="1:1" s="243" customFormat="1" ht="12.75" hidden="1">
      <c r="A101" s="2"/>
    </row>
    <row r="102" spans="1:1" s="243" customFormat="1" ht="12.75" hidden="1">
      <c r="A102" s="2"/>
    </row>
    <row r="103" spans="1:1" s="243" customFormat="1" ht="12.75" hidden="1">
      <c r="A103" s="2"/>
    </row>
    <row r="104" spans="1:1" s="243" customFormat="1" ht="12.75" hidden="1">
      <c r="A104" s="2"/>
    </row>
    <row r="105" spans="1:1" s="243" customFormat="1" ht="12.75" hidden="1">
      <c r="A105" s="2"/>
    </row>
    <row r="106" spans="1:1" s="243" customFormat="1" ht="12.75" hidden="1">
      <c r="A106" s="2"/>
    </row>
    <row r="107" spans="1:1" s="243" customFormat="1" ht="12.75" hidden="1">
      <c r="A107" s="2"/>
    </row>
    <row r="108" spans="1:1" s="243" customFormat="1" ht="12.75" hidden="1">
      <c r="A108" s="2"/>
    </row>
    <row r="109" spans="1:1" s="243" customFormat="1" ht="12.75" hidden="1">
      <c r="A109" s="2"/>
    </row>
    <row r="110" spans="1:1" s="243" customFormat="1" ht="12.75" hidden="1">
      <c r="A110" s="2"/>
    </row>
    <row r="111" spans="1:1" s="243" customFormat="1" ht="12.75" hidden="1">
      <c r="A111" s="2"/>
    </row>
    <row r="112" spans="1:1" s="243" customFormat="1" ht="12.75" hidden="1">
      <c r="A112" s="2"/>
    </row>
    <row r="113" spans="1:1" s="243" customFormat="1" ht="12.75" hidden="1">
      <c r="A113" s="2"/>
    </row>
    <row r="114" spans="1:1" s="243" customFormat="1" ht="12.75" hidden="1">
      <c r="A114" s="2"/>
    </row>
    <row r="115" spans="1:1" s="243" customFormat="1" ht="12.75" hidden="1">
      <c r="A115" s="2"/>
    </row>
    <row r="116" spans="1:1" s="243" customFormat="1" ht="12.75" hidden="1">
      <c r="A116" s="2"/>
    </row>
    <row r="117" spans="1:1" s="243" customFormat="1" ht="12.75" hidden="1">
      <c r="A117" s="2"/>
    </row>
    <row r="118" spans="1:1" s="243" customFormat="1" ht="12.75" hidden="1">
      <c r="A118" s="2"/>
    </row>
    <row r="119" spans="1:1" s="243" customFormat="1" ht="12.75" hidden="1">
      <c r="A119" s="2"/>
    </row>
    <row r="120" spans="1:1" s="243" customFormat="1" ht="12.75" hidden="1">
      <c r="A120" s="2"/>
    </row>
    <row r="121" spans="1:1" s="243" customFormat="1" ht="12.75" hidden="1">
      <c r="A121" s="2"/>
    </row>
    <row r="122" spans="1:1" s="243" customFormat="1" ht="12.75" hidden="1">
      <c r="A122" s="2"/>
    </row>
    <row r="123" spans="1:1" s="243" customFormat="1" ht="12.75" hidden="1">
      <c r="A123" s="2"/>
    </row>
    <row r="124" spans="1:1" s="243" customFormat="1" ht="12.75" hidden="1">
      <c r="A124" s="2"/>
    </row>
    <row r="125" spans="1:1" s="243" customFormat="1" ht="12.75" hidden="1">
      <c r="A125" s="2"/>
    </row>
    <row r="126" spans="1:1" s="243" customFormat="1" ht="12.75" hidden="1">
      <c r="A126" s="2"/>
    </row>
    <row r="127" spans="1:1" s="243" customFormat="1" ht="12.75" hidden="1">
      <c r="A127" s="2"/>
    </row>
    <row r="128" spans="1:1" s="243" customFormat="1" ht="12.75" hidden="1">
      <c r="A128" s="2"/>
    </row>
    <row r="129" spans="1:1" s="243" customFormat="1" ht="12.75" hidden="1">
      <c r="A129" s="2"/>
    </row>
    <row r="130" spans="1:1" s="243" customFormat="1" ht="12.75" hidden="1">
      <c r="A130" s="2"/>
    </row>
    <row r="131" spans="1:1" s="243" customFormat="1" ht="12.75" hidden="1">
      <c r="A131" s="2"/>
    </row>
    <row r="132" spans="1:1" s="243" customFormat="1" ht="12.75" hidden="1">
      <c r="A132" s="2"/>
    </row>
    <row r="133" spans="1:1" s="243" customFormat="1" ht="12.75" hidden="1">
      <c r="A133" s="2"/>
    </row>
    <row r="134" spans="1:1" s="243" customFormat="1" ht="12.75" hidden="1">
      <c r="A134" s="2"/>
    </row>
    <row r="135" spans="1:1" s="243" customFormat="1" ht="12.75" hidden="1">
      <c r="A135" s="2"/>
    </row>
    <row r="136" spans="1:1" s="243" customFormat="1" ht="12.75" hidden="1">
      <c r="A136" s="2"/>
    </row>
    <row r="137" spans="1:1" s="243" customFormat="1" ht="12.75" hidden="1">
      <c r="A137" s="2"/>
    </row>
    <row r="138" spans="1:1" s="243" customFormat="1" ht="12.75" hidden="1">
      <c r="A138" s="2"/>
    </row>
    <row r="139" spans="1:1" s="243" customFormat="1" ht="12.75" hidden="1">
      <c r="A139" s="2"/>
    </row>
    <row r="140" spans="1:1" s="243" customFormat="1" ht="12.75" hidden="1">
      <c r="A140" s="2"/>
    </row>
    <row r="141" spans="1:1" s="243" customFormat="1" ht="12.75" hidden="1">
      <c r="A141" s="2"/>
    </row>
    <row r="142" spans="1:1" s="243" customFormat="1" ht="12.75" hidden="1">
      <c r="A142" s="2"/>
    </row>
    <row r="143" spans="1:1" s="243" customFormat="1" ht="12.75" hidden="1">
      <c r="A143" s="2"/>
    </row>
    <row r="144" spans="1:1"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sheetData>
  <mergeCells count="22">
    <mergeCell ref="B75:M75"/>
    <mergeCell ref="B70:M70"/>
    <mergeCell ref="B71:M71"/>
    <mergeCell ref="B72:M72"/>
    <mergeCell ref="B73:M73"/>
    <mergeCell ref="B74:M74"/>
    <mergeCell ref="D4:G4"/>
    <mergeCell ref="H4:J4"/>
    <mergeCell ref="K4:M4"/>
    <mergeCell ref="B54:C54"/>
    <mergeCell ref="B61:B62"/>
    <mergeCell ref="B55:B56"/>
    <mergeCell ref="B6:C6"/>
    <mergeCell ref="B3:C5"/>
    <mergeCell ref="B7:B8"/>
    <mergeCell ref="B13:B14"/>
    <mergeCell ref="B38:C38"/>
    <mergeCell ref="B39:B40"/>
    <mergeCell ref="B45:B46"/>
    <mergeCell ref="B22:C22"/>
    <mergeCell ref="B23:B24"/>
    <mergeCell ref="B29:B30"/>
  </mergeCells>
  <conditionalFormatting sqref="I7">
    <cfRule type="containsText" dxfId="41" priority="8" operator="containsText" text="false">
      <formula>NOT(ISERROR(SEARCH("false",I7)))</formula>
    </cfRule>
  </conditionalFormatting>
  <conditionalFormatting sqref="F7">
    <cfRule type="containsText" dxfId="40" priority="7" operator="containsText" text="false">
      <formula>NOT(ISERROR(SEARCH("false",F7)))</formula>
    </cfRule>
  </conditionalFormatting>
  <conditionalFormatting sqref="I23">
    <cfRule type="containsText" dxfId="39" priority="6" operator="containsText" text="false">
      <formula>NOT(ISERROR(SEARCH("false",I23)))</formula>
    </cfRule>
  </conditionalFormatting>
  <conditionalFormatting sqref="F23">
    <cfRule type="containsText" dxfId="38" priority="5" operator="containsText" text="false">
      <formula>NOT(ISERROR(SEARCH("false",F23)))</formula>
    </cfRule>
  </conditionalFormatting>
  <conditionalFormatting sqref="I39">
    <cfRule type="containsText" dxfId="37" priority="4" operator="containsText" text="false">
      <formula>NOT(ISERROR(SEARCH("false",I39)))</formula>
    </cfRule>
  </conditionalFormatting>
  <conditionalFormatting sqref="F39">
    <cfRule type="containsText" dxfId="36" priority="3" operator="containsText" text="false">
      <formula>NOT(ISERROR(SEARCH("false",F39)))</formula>
    </cfRule>
  </conditionalFormatting>
  <conditionalFormatting sqref="I55">
    <cfRule type="containsText" dxfId="35" priority="2" operator="containsText" text="false">
      <formula>NOT(ISERROR(SEARCH("false",I55)))</formula>
    </cfRule>
  </conditionalFormatting>
  <conditionalFormatting sqref="F55">
    <cfRule type="containsText" dxfId="34" priority="1" operator="containsText" text="false">
      <formula>NOT(ISERROR(SEARCH("false",F55)))</formula>
    </cfRule>
  </conditionalFormatting>
  <hyperlinks>
    <hyperlink ref="B1" location="ToC!A1" display="Retour à la table des matières" xr:uid="{00000000-0004-0000-2700-000000000000}"/>
  </hyperlinks>
  <pageMargins left="0.51181102362204722" right="0.51181102362204722" top="0.51181102362204722" bottom="0.51181102362204722" header="0.23622047244094491" footer="0.23622047244094491"/>
  <pageSetup scale="70" firstPageNumber="6" fitToHeight="0" orientation="landscape" r:id="rId1"/>
  <headerFooter>
    <oddFooter>&amp;L&amp;G&amp;CInformations supplémentaires sur les 
fonds propres réglementaires&amp;RPage &amp;P de &amp;N]</oddFooter>
  </headerFooter>
  <rowBreaks count="1" manualBreakCount="1">
    <brk id="37" min="1" max="13" man="1"/>
  </rowBreaks>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32372-0D36-43AA-93D2-10CBB4C71619}">
  <sheetPr codeName="Sheet37">
    <tabColor theme="5"/>
    <pageSetUpPr fitToPage="1"/>
  </sheetPr>
  <dimension ref="A1:U160"/>
  <sheetViews>
    <sheetView zoomScale="80" zoomScaleNormal="80" zoomScaleSheetLayoutView="85" workbookViewId="0"/>
  </sheetViews>
  <sheetFormatPr defaultColWidth="0" defaultRowHeight="15" zeroHeight="1"/>
  <cols>
    <col min="1" max="1" width="1.42578125" style="1" customWidth="1"/>
    <col min="2" max="2" width="8.42578125" customWidth="1"/>
    <col min="3" max="3" width="28.42578125" customWidth="1"/>
    <col min="4" max="4" width="9.85546875" customWidth="1"/>
    <col min="5" max="9" width="8.42578125" customWidth="1"/>
    <col min="10" max="10" width="14.42578125" customWidth="1"/>
    <col min="11" max="11" width="8.42578125" customWidth="1"/>
    <col min="12" max="12" width="8" customWidth="1"/>
    <col min="13" max="13" width="8.42578125" customWidth="1"/>
    <col min="14" max="14" width="12.85546875" customWidth="1"/>
    <col min="15" max="15" width="8" customWidth="1"/>
    <col min="16" max="17" width="8.42578125" customWidth="1"/>
    <col min="18" max="18" width="12.140625" customWidth="1"/>
    <col min="19" max="19" width="8.140625" customWidth="1"/>
    <col min="20" max="20" width="8.42578125" customWidth="1"/>
    <col min="21" max="21" width="0.42578125" style="1" customWidth="1"/>
    <col min="22" max="16384" width="8.42578125" hidden="1"/>
  </cols>
  <sheetData>
    <row r="1" spans="1:21" ht="12.2" customHeight="1">
      <c r="B1" s="100" t="s">
        <v>5</v>
      </c>
      <c r="C1" s="1"/>
      <c r="D1" s="1"/>
      <c r="E1" s="1"/>
      <c r="F1" s="1"/>
      <c r="G1" s="1"/>
      <c r="H1" s="1"/>
      <c r="I1" s="1"/>
      <c r="J1" s="1"/>
      <c r="K1" s="1"/>
      <c r="L1" s="1"/>
      <c r="M1" s="1"/>
      <c r="N1" s="1"/>
      <c r="O1" s="1"/>
      <c r="P1" s="1"/>
      <c r="Q1" s="1"/>
      <c r="R1" s="1"/>
      <c r="S1" s="1"/>
      <c r="T1" s="1"/>
    </row>
    <row r="2" spans="1:21" s="295" customFormat="1" ht="20.100000000000001" customHeight="1">
      <c r="A2" s="31"/>
      <c r="B2" s="378" t="s">
        <v>1234</v>
      </c>
      <c r="C2" s="377"/>
      <c r="D2" s="377"/>
      <c r="E2" s="377"/>
      <c r="F2" s="377"/>
      <c r="G2" s="377"/>
      <c r="H2" s="377"/>
      <c r="I2" s="377"/>
      <c r="J2" s="377"/>
      <c r="K2" s="377"/>
      <c r="L2" s="377"/>
      <c r="M2" s="377"/>
      <c r="N2" s="377"/>
      <c r="O2" s="377"/>
      <c r="P2" s="377"/>
      <c r="Q2" s="377"/>
      <c r="R2" s="377"/>
      <c r="S2" s="377"/>
      <c r="T2" s="986"/>
      <c r="U2" s="31"/>
    </row>
    <row r="3" spans="1:21">
      <c r="B3" s="2283" t="s">
        <v>701</v>
      </c>
      <c r="C3" s="2284"/>
      <c r="D3" s="814" t="s">
        <v>77</v>
      </c>
      <c r="E3" s="814" t="s">
        <v>149</v>
      </c>
      <c r="F3" s="814" t="s">
        <v>148</v>
      </c>
      <c r="G3" s="814" t="s">
        <v>177</v>
      </c>
      <c r="H3" s="814" t="s">
        <v>176</v>
      </c>
      <c r="I3" s="814" t="s">
        <v>175</v>
      </c>
      <c r="J3" s="814" t="s">
        <v>174</v>
      </c>
      <c r="K3" s="814" t="s">
        <v>378</v>
      </c>
      <c r="L3" s="814" t="s">
        <v>377</v>
      </c>
      <c r="M3" s="814" t="s">
        <v>376</v>
      </c>
      <c r="N3" s="814" t="s">
        <v>394</v>
      </c>
      <c r="O3" s="814" t="s">
        <v>393</v>
      </c>
      <c r="P3" s="814" t="s">
        <v>477</v>
      </c>
      <c r="Q3" s="814" t="s">
        <v>476</v>
      </c>
      <c r="R3" s="814" t="s">
        <v>475</v>
      </c>
      <c r="S3" s="814" t="s">
        <v>474</v>
      </c>
      <c r="T3" s="909" t="s">
        <v>473</v>
      </c>
    </row>
    <row r="4" spans="1:21" s="243" customFormat="1" ht="13.5" customHeight="1">
      <c r="A4" s="2"/>
      <c r="B4" s="2285"/>
      <c r="C4" s="2286"/>
      <c r="D4" s="2136" t="s">
        <v>1237</v>
      </c>
      <c r="E4" s="2136"/>
      <c r="F4" s="2136"/>
      <c r="G4" s="2136"/>
      <c r="H4" s="2080"/>
      <c r="I4" s="2136" t="s">
        <v>1014</v>
      </c>
      <c r="J4" s="2136"/>
      <c r="K4" s="2136"/>
      <c r="L4" s="2136"/>
      <c r="M4" s="2037" t="s">
        <v>1015</v>
      </c>
      <c r="N4" s="2136"/>
      <c r="O4" s="2136"/>
      <c r="P4" s="2080"/>
      <c r="Q4" s="2037" t="s">
        <v>460</v>
      </c>
      <c r="R4" s="2136"/>
      <c r="S4" s="2136"/>
      <c r="T4" s="2080"/>
      <c r="U4" s="2"/>
    </row>
    <row r="5" spans="1:21" s="243" customFormat="1" ht="13.5" customHeight="1">
      <c r="A5" s="2"/>
      <c r="B5" s="2285"/>
      <c r="C5" s="2286"/>
      <c r="D5" s="2137"/>
      <c r="E5" s="2137"/>
      <c r="F5" s="2137"/>
      <c r="G5" s="2137"/>
      <c r="H5" s="2289"/>
      <c r="I5" s="2137"/>
      <c r="J5" s="2137"/>
      <c r="K5" s="2137"/>
      <c r="L5" s="2137"/>
      <c r="M5" s="2290"/>
      <c r="N5" s="2137"/>
      <c r="O5" s="2137"/>
      <c r="P5" s="2289"/>
      <c r="Q5" s="2290"/>
      <c r="R5" s="2137"/>
      <c r="S5" s="2137"/>
      <c r="T5" s="2289"/>
      <c r="U5" s="2"/>
    </row>
    <row r="6" spans="1:21" s="243" customFormat="1" ht="27" customHeight="1">
      <c r="A6" s="2"/>
      <c r="B6" s="2285"/>
      <c r="C6" s="2286"/>
      <c r="D6" s="2277" t="s">
        <v>461</v>
      </c>
      <c r="E6" s="2277" t="s">
        <v>462</v>
      </c>
      <c r="F6" s="2277" t="s">
        <v>463</v>
      </c>
      <c r="G6" s="2277" t="s">
        <v>472</v>
      </c>
      <c r="H6" s="2280" t="s">
        <v>1016</v>
      </c>
      <c r="I6" s="2277" t="s">
        <v>1118</v>
      </c>
      <c r="J6" s="2277" t="s">
        <v>1119</v>
      </c>
      <c r="K6" s="2277" t="s">
        <v>59</v>
      </c>
      <c r="L6" s="2280" t="s">
        <v>1016</v>
      </c>
      <c r="M6" s="2277" t="s">
        <v>1118</v>
      </c>
      <c r="N6" s="2277" t="s">
        <v>1119</v>
      </c>
      <c r="O6" s="2277" t="s">
        <v>59</v>
      </c>
      <c r="P6" s="2280" t="s">
        <v>1016</v>
      </c>
      <c r="Q6" s="2277" t="s">
        <v>1118</v>
      </c>
      <c r="R6" s="2277" t="s">
        <v>1119</v>
      </c>
      <c r="S6" s="2277" t="s">
        <v>59</v>
      </c>
      <c r="T6" s="2280" t="s">
        <v>1016</v>
      </c>
      <c r="U6" s="2"/>
    </row>
    <row r="7" spans="1:21" s="243" customFormat="1" ht="26.1" customHeight="1">
      <c r="A7" s="2"/>
      <c r="B7" s="2285"/>
      <c r="C7" s="2286"/>
      <c r="D7" s="2278"/>
      <c r="E7" s="2278"/>
      <c r="F7" s="2278"/>
      <c r="G7" s="2278"/>
      <c r="H7" s="2281"/>
      <c r="I7" s="2278"/>
      <c r="J7" s="2278"/>
      <c r="K7" s="2278"/>
      <c r="L7" s="2281"/>
      <c r="M7" s="2278"/>
      <c r="N7" s="2278"/>
      <c r="O7" s="2278"/>
      <c r="P7" s="2281"/>
      <c r="Q7" s="2278"/>
      <c r="R7" s="2278"/>
      <c r="S7" s="2278"/>
      <c r="T7" s="2281"/>
      <c r="U7" s="2"/>
    </row>
    <row r="8" spans="1:21" s="243" customFormat="1" ht="39.200000000000003" customHeight="1">
      <c r="A8" s="2"/>
      <c r="B8" s="2287"/>
      <c r="C8" s="2288"/>
      <c r="D8" s="2279"/>
      <c r="E8" s="2279"/>
      <c r="F8" s="2279"/>
      <c r="G8" s="2279"/>
      <c r="H8" s="2282"/>
      <c r="I8" s="2279"/>
      <c r="J8" s="2279"/>
      <c r="K8" s="2279"/>
      <c r="L8" s="2282"/>
      <c r="M8" s="2279"/>
      <c r="N8" s="2279"/>
      <c r="O8" s="2279"/>
      <c r="P8" s="2282"/>
      <c r="Q8" s="2279"/>
      <c r="R8" s="2279"/>
      <c r="S8" s="2279"/>
      <c r="T8" s="2282"/>
      <c r="U8" s="2"/>
    </row>
    <row r="9" spans="1:21" s="243" customFormat="1" ht="18" customHeight="1">
      <c r="A9" s="2"/>
      <c r="B9" s="2120" t="str">
        <f>CurrQtr</f>
        <v>T3 2023 
Bâle III révisé</v>
      </c>
      <c r="C9" s="2121"/>
      <c r="D9" s="985"/>
      <c r="E9" s="693"/>
      <c r="F9" s="693"/>
      <c r="G9" s="693"/>
      <c r="H9" s="706"/>
      <c r="I9" s="693"/>
      <c r="J9" s="693"/>
      <c r="K9" s="693"/>
      <c r="L9" s="693"/>
      <c r="M9" s="985"/>
      <c r="N9" s="693"/>
      <c r="O9" s="693"/>
      <c r="P9" s="706"/>
      <c r="Q9" s="985"/>
      <c r="R9" s="693"/>
      <c r="S9" s="693"/>
      <c r="T9" s="706"/>
      <c r="U9" s="2"/>
    </row>
    <row r="10" spans="1:21" s="243" customFormat="1" ht="18" customHeight="1">
      <c r="A10" s="2"/>
      <c r="B10" s="984">
        <v>1</v>
      </c>
      <c r="C10" s="408" t="s">
        <v>1411</v>
      </c>
      <c r="D10" s="283">
        <v>23992</v>
      </c>
      <c r="E10" s="282">
        <v>2962</v>
      </c>
      <c r="F10" s="282">
        <v>1528</v>
      </c>
      <c r="G10" s="282">
        <v>0</v>
      </c>
      <c r="H10" s="281">
        <v>0</v>
      </c>
      <c r="I10" s="282">
        <v>10262</v>
      </c>
      <c r="J10" s="282">
        <v>17766</v>
      </c>
      <c r="K10" s="282">
        <v>454</v>
      </c>
      <c r="L10" s="282">
        <v>0</v>
      </c>
      <c r="M10" s="283">
        <v>1548</v>
      </c>
      <c r="N10" s="282">
        <v>3359</v>
      </c>
      <c r="O10" s="282">
        <v>0</v>
      </c>
      <c r="P10" s="281">
        <v>0</v>
      </c>
      <c r="Q10" s="283">
        <v>124</v>
      </c>
      <c r="R10" s="282">
        <v>269</v>
      </c>
      <c r="S10" s="282">
        <v>0</v>
      </c>
      <c r="T10" s="281">
        <v>0</v>
      </c>
      <c r="U10" s="2"/>
    </row>
    <row r="11" spans="1:21" s="243" customFormat="1" ht="14.85" customHeight="1">
      <c r="A11" s="2"/>
      <c r="B11" s="904">
        <v>2</v>
      </c>
      <c r="C11" s="690" t="s">
        <v>464</v>
      </c>
      <c r="D11" s="189">
        <v>13849</v>
      </c>
      <c r="E11" s="188">
        <v>2843</v>
      </c>
      <c r="F11" s="188">
        <v>1528</v>
      </c>
      <c r="G11" s="188">
        <v>0</v>
      </c>
      <c r="H11" s="187">
        <v>0</v>
      </c>
      <c r="I11" s="188">
        <v>0</v>
      </c>
      <c r="J11" s="188">
        <v>17766</v>
      </c>
      <c r="K11" s="188">
        <v>454</v>
      </c>
      <c r="L11" s="188">
        <v>0</v>
      </c>
      <c r="M11" s="189">
        <v>0</v>
      </c>
      <c r="N11" s="188">
        <v>3359</v>
      </c>
      <c r="O11" s="188">
        <v>0</v>
      </c>
      <c r="P11" s="187">
        <v>0</v>
      </c>
      <c r="Q11" s="189">
        <v>0</v>
      </c>
      <c r="R11" s="188">
        <v>269</v>
      </c>
      <c r="S11" s="188">
        <v>0</v>
      </c>
      <c r="T11" s="187">
        <v>0</v>
      </c>
      <c r="U11" s="2"/>
    </row>
    <row r="12" spans="1:21" s="243" customFormat="1" ht="14.85" customHeight="1">
      <c r="A12" s="2"/>
      <c r="B12" s="904">
        <v>3</v>
      </c>
      <c r="C12" s="982" t="s">
        <v>1017</v>
      </c>
      <c r="D12" s="189">
        <v>13849</v>
      </c>
      <c r="E12" s="188">
        <v>2843</v>
      </c>
      <c r="F12" s="188">
        <v>1528</v>
      </c>
      <c r="G12" s="188">
        <v>0</v>
      </c>
      <c r="H12" s="187">
        <v>0</v>
      </c>
      <c r="I12" s="188">
        <v>0</v>
      </c>
      <c r="J12" s="188">
        <v>17766</v>
      </c>
      <c r="K12" s="188">
        <v>454</v>
      </c>
      <c r="L12" s="188">
        <v>0</v>
      </c>
      <c r="M12" s="189">
        <v>0</v>
      </c>
      <c r="N12" s="188">
        <v>3359</v>
      </c>
      <c r="O12" s="188">
        <v>0</v>
      </c>
      <c r="P12" s="187">
        <v>0</v>
      </c>
      <c r="Q12" s="189">
        <v>0</v>
      </c>
      <c r="R12" s="188">
        <v>269</v>
      </c>
      <c r="S12" s="188">
        <v>0</v>
      </c>
      <c r="T12" s="187">
        <v>0</v>
      </c>
      <c r="U12" s="2"/>
    </row>
    <row r="13" spans="1:21" s="243" customFormat="1" ht="25.5">
      <c r="A13" s="2"/>
      <c r="B13" s="904">
        <v>4</v>
      </c>
      <c r="C13" s="983" t="s">
        <v>1018</v>
      </c>
      <c r="D13" s="189">
        <v>9009</v>
      </c>
      <c r="E13" s="188">
        <v>1215</v>
      </c>
      <c r="F13" s="188">
        <v>37</v>
      </c>
      <c r="G13" s="188">
        <v>0</v>
      </c>
      <c r="H13" s="187">
        <v>0</v>
      </c>
      <c r="I13" s="188">
        <v>0</v>
      </c>
      <c r="J13" s="188">
        <v>10261</v>
      </c>
      <c r="K13" s="188">
        <v>0</v>
      </c>
      <c r="L13" s="188">
        <v>0</v>
      </c>
      <c r="M13" s="189">
        <v>0</v>
      </c>
      <c r="N13" s="188">
        <v>1485</v>
      </c>
      <c r="O13" s="188">
        <v>0</v>
      </c>
      <c r="P13" s="187">
        <v>0</v>
      </c>
      <c r="Q13" s="189">
        <v>0</v>
      </c>
      <c r="R13" s="188">
        <v>119</v>
      </c>
      <c r="S13" s="188">
        <v>0</v>
      </c>
      <c r="T13" s="187">
        <v>0</v>
      </c>
      <c r="U13" s="2"/>
    </row>
    <row r="14" spans="1:21" s="243" customFormat="1" ht="14.85" customHeight="1">
      <c r="A14" s="2"/>
      <c r="B14" s="904">
        <v>5</v>
      </c>
      <c r="C14" s="983" t="s">
        <v>1019</v>
      </c>
      <c r="D14" s="189">
        <v>4840</v>
      </c>
      <c r="E14" s="188">
        <v>1628</v>
      </c>
      <c r="F14" s="188">
        <v>1491</v>
      </c>
      <c r="G14" s="188">
        <v>0</v>
      </c>
      <c r="H14" s="187">
        <v>0</v>
      </c>
      <c r="I14" s="188">
        <v>0</v>
      </c>
      <c r="J14" s="188">
        <v>7505</v>
      </c>
      <c r="K14" s="188">
        <v>454</v>
      </c>
      <c r="L14" s="188">
        <v>0</v>
      </c>
      <c r="M14" s="189">
        <v>0</v>
      </c>
      <c r="N14" s="188">
        <v>1874</v>
      </c>
      <c r="O14" s="188">
        <v>0</v>
      </c>
      <c r="P14" s="187">
        <v>0</v>
      </c>
      <c r="Q14" s="189">
        <v>0</v>
      </c>
      <c r="R14" s="188">
        <v>150</v>
      </c>
      <c r="S14" s="188">
        <v>0</v>
      </c>
      <c r="T14" s="187">
        <v>0</v>
      </c>
      <c r="U14" s="2"/>
    </row>
    <row r="15" spans="1:21" s="243" customFormat="1" ht="14.85" customHeight="1">
      <c r="A15" s="2"/>
      <c r="B15" s="904">
        <v>6</v>
      </c>
      <c r="C15" s="982" t="s">
        <v>1020</v>
      </c>
      <c r="D15" s="189">
        <v>0</v>
      </c>
      <c r="E15" s="188">
        <v>0</v>
      </c>
      <c r="F15" s="188">
        <v>0</v>
      </c>
      <c r="G15" s="188">
        <v>0</v>
      </c>
      <c r="H15" s="187">
        <v>0</v>
      </c>
      <c r="I15" s="188">
        <v>0</v>
      </c>
      <c r="J15" s="188">
        <v>0</v>
      </c>
      <c r="K15" s="188">
        <v>0</v>
      </c>
      <c r="L15" s="188">
        <v>0</v>
      </c>
      <c r="M15" s="189">
        <v>0</v>
      </c>
      <c r="N15" s="188">
        <v>0</v>
      </c>
      <c r="O15" s="188">
        <v>0</v>
      </c>
      <c r="P15" s="187">
        <v>0</v>
      </c>
      <c r="Q15" s="189">
        <v>0</v>
      </c>
      <c r="R15" s="188">
        <v>0</v>
      </c>
      <c r="S15" s="188">
        <v>0</v>
      </c>
      <c r="T15" s="187">
        <v>0</v>
      </c>
      <c r="U15" s="2"/>
    </row>
    <row r="16" spans="1:21" s="243" customFormat="1" ht="14.85" customHeight="1">
      <c r="A16" s="2"/>
      <c r="B16" s="904">
        <v>7</v>
      </c>
      <c r="C16" s="983" t="s">
        <v>1235</v>
      </c>
      <c r="D16" s="189">
        <v>0</v>
      </c>
      <c r="E16" s="188">
        <v>0</v>
      </c>
      <c r="F16" s="188">
        <v>0</v>
      </c>
      <c r="G16" s="188">
        <v>0</v>
      </c>
      <c r="H16" s="187">
        <v>0</v>
      </c>
      <c r="I16" s="188">
        <v>0</v>
      </c>
      <c r="J16" s="188">
        <v>0</v>
      </c>
      <c r="K16" s="188">
        <v>0</v>
      </c>
      <c r="L16" s="188">
        <v>0</v>
      </c>
      <c r="M16" s="189">
        <v>0</v>
      </c>
      <c r="N16" s="188">
        <v>0</v>
      </c>
      <c r="O16" s="188">
        <v>0</v>
      </c>
      <c r="P16" s="187">
        <v>0</v>
      </c>
      <c r="Q16" s="189">
        <v>0</v>
      </c>
      <c r="R16" s="188">
        <v>0</v>
      </c>
      <c r="S16" s="188">
        <v>0</v>
      </c>
      <c r="T16" s="187">
        <v>0</v>
      </c>
      <c r="U16" s="2"/>
    </row>
    <row r="17" spans="1:21" s="243" customFormat="1" ht="27" customHeight="1">
      <c r="A17" s="2"/>
      <c r="B17" s="904">
        <v>8</v>
      </c>
      <c r="C17" s="983" t="s">
        <v>1377</v>
      </c>
      <c r="D17" s="189">
        <v>0</v>
      </c>
      <c r="E17" s="188">
        <v>0</v>
      </c>
      <c r="F17" s="188">
        <v>0</v>
      </c>
      <c r="G17" s="188">
        <v>0</v>
      </c>
      <c r="H17" s="187">
        <v>0</v>
      </c>
      <c r="I17" s="188">
        <v>0</v>
      </c>
      <c r="J17" s="188">
        <v>0</v>
      </c>
      <c r="K17" s="188">
        <v>0</v>
      </c>
      <c r="L17" s="188">
        <v>0</v>
      </c>
      <c r="M17" s="189">
        <v>0</v>
      </c>
      <c r="N17" s="188">
        <v>0</v>
      </c>
      <c r="O17" s="188">
        <v>0</v>
      </c>
      <c r="P17" s="187">
        <v>0</v>
      </c>
      <c r="Q17" s="189">
        <v>0</v>
      </c>
      <c r="R17" s="188">
        <v>0</v>
      </c>
      <c r="S17" s="188">
        <v>0</v>
      </c>
      <c r="T17" s="187">
        <v>0</v>
      </c>
      <c r="U17" s="2"/>
    </row>
    <row r="18" spans="1:21" s="243" customFormat="1" ht="14.85" customHeight="1">
      <c r="A18" s="2"/>
      <c r="B18" s="904">
        <v>9</v>
      </c>
      <c r="C18" s="690" t="s">
        <v>465</v>
      </c>
      <c r="D18" s="189">
        <v>10143</v>
      </c>
      <c r="E18" s="188">
        <v>119</v>
      </c>
      <c r="F18" s="188">
        <v>0</v>
      </c>
      <c r="G18" s="188">
        <v>0</v>
      </c>
      <c r="H18" s="187">
        <v>0</v>
      </c>
      <c r="I18" s="188">
        <v>10262</v>
      </c>
      <c r="J18" s="188">
        <v>0</v>
      </c>
      <c r="K18" s="188">
        <v>0</v>
      </c>
      <c r="L18" s="188">
        <v>0</v>
      </c>
      <c r="M18" s="189">
        <v>1548</v>
      </c>
      <c r="N18" s="188">
        <v>0</v>
      </c>
      <c r="O18" s="188">
        <v>0</v>
      </c>
      <c r="P18" s="187">
        <v>0</v>
      </c>
      <c r="Q18" s="189">
        <v>124</v>
      </c>
      <c r="R18" s="188">
        <v>0</v>
      </c>
      <c r="S18" s="188">
        <v>0</v>
      </c>
      <c r="T18" s="187">
        <v>0</v>
      </c>
      <c r="U18" s="2"/>
    </row>
    <row r="19" spans="1:21" s="243" customFormat="1" ht="14.85" customHeight="1">
      <c r="A19" s="2"/>
      <c r="B19" s="904">
        <v>10</v>
      </c>
      <c r="C19" s="982" t="s">
        <v>1017</v>
      </c>
      <c r="D19" s="189">
        <v>10143</v>
      </c>
      <c r="E19" s="188">
        <v>119</v>
      </c>
      <c r="F19" s="188">
        <v>0</v>
      </c>
      <c r="G19" s="188">
        <v>0</v>
      </c>
      <c r="H19" s="187">
        <v>0</v>
      </c>
      <c r="I19" s="188">
        <v>10262</v>
      </c>
      <c r="J19" s="188">
        <v>0</v>
      </c>
      <c r="K19" s="188">
        <v>0</v>
      </c>
      <c r="L19" s="188">
        <v>0</v>
      </c>
      <c r="M19" s="189">
        <v>1548</v>
      </c>
      <c r="N19" s="188">
        <v>0</v>
      </c>
      <c r="O19" s="188">
        <v>0</v>
      </c>
      <c r="P19" s="187">
        <v>0</v>
      </c>
      <c r="Q19" s="189">
        <v>124</v>
      </c>
      <c r="R19" s="188">
        <v>0</v>
      </c>
      <c r="S19" s="188">
        <v>0</v>
      </c>
      <c r="T19" s="187">
        <v>0</v>
      </c>
      <c r="U19" s="2"/>
    </row>
    <row r="20" spans="1:21" s="243" customFormat="1" ht="25.5">
      <c r="A20" s="2"/>
      <c r="B20" s="904">
        <v>11</v>
      </c>
      <c r="C20" s="983" t="s">
        <v>1018</v>
      </c>
      <c r="D20" s="189">
        <v>0</v>
      </c>
      <c r="E20" s="188">
        <v>0</v>
      </c>
      <c r="F20" s="188">
        <v>0</v>
      </c>
      <c r="G20" s="188">
        <v>0</v>
      </c>
      <c r="H20" s="187">
        <v>0</v>
      </c>
      <c r="I20" s="188">
        <v>0</v>
      </c>
      <c r="J20" s="188">
        <v>0</v>
      </c>
      <c r="K20" s="188">
        <v>0</v>
      </c>
      <c r="L20" s="188">
        <v>0</v>
      </c>
      <c r="M20" s="189">
        <v>0</v>
      </c>
      <c r="N20" s="188">
        <v>0</v>
      </c>
      <c r="O20" s="188">
        <v>0</v>
      </c>
      <c r="P20" s="187">
        <v>0</v>
      </c>
      <c r="Q20" s="189">
        <v>0</v>
      </c>
      <c r="R20" s="188">
        <v>0</v>
      </c>
      <c r="S20" s="188">
        <v>0</v>
      </c>
      <c r="T20" s="187">
        <v>0</v>
      </c>
      <c r="U20" s="2"/>
    </row>
    <row r="21" spans="1:21" s="243" customFormat="1" ht="14.85" customHeight="1">
      <c r="A21" s="2"/>
      <c r="B21" s="904">
        <v>12</v>
      </c>
      <c r="C21" s="983" t="s">
        <v>1019</v>
      </c>
      <c r="D21" s="189">
        <v>10143</v>
      </c>
      <c r="E21" s="188">
        <v>119</v>
      </c>
      <c r="F21" s="188">
        <v>0</v>
      </c>
      <c r="G21" s="188">
        <v>0</v>
      </c>
      <c r="H21" s="187">
        <v>0</v>
      </c>
      <c r="I21" s="188">
        <v>10262</v>
      </c>
      <c r="J21" s="188">
        <v>0</v>
      </c>
      <c r="K21" s="188">
        <v>0</v>
      </c>
      <c r="L21" s="188">
        <v>0</v>
      </c>
      <c r="M21" s="189">
        <v>1548</v>
      </c>
      <c r="N21" s="188">
        <v>0</v>
      </c>
      <c r="O21" s="188">
        <v>0</v>
      </c>
      <c r="P21" s="187">
        <v>0</v>
      </c>
      <c r="Q21" s="189">
        <v>124</v>
      </c>
      <c r="R21" s="188">
        <v>0</v>
      </c>
      <c r="S21" s="188">
        <v>0</v>
      </c>
      <c r="T21" s="187">
        <v>0</v>
      </c>
      <c r="U21" s="2"/>
    </row>
    <row r="22" spans="1:21" s="243" customFormat="1" ht="14.85" customHeight="1">
      <c r="A22" s="2"/>
      <c r="B22" s="904">
        <v>13</v>
      </c>
      <c r="C22" s="982" t="s">
        <v>1020</v>
      </c>
      <c r="D22" s="189">
        <v>0</v>
      </c>
      <c r="E22" s="188">
        <v>0</v>
      </c>
      <c r="F22" s="188">
        <v>0</v>
      </c>
      <c r="G22" s="188">
        <v>0</v>
      </c>
      <c r="H22" s="187">
        <v>0</v>
      </c>
      <c r="I22" s="188">
        <v>0</v>
      </c>
      <c r="J22" s="188">
        <v>0</v>
      </c>
      <c r="K22" s="188">
        <v>0</v>
      </c>
      <c r="L22" s="188">
        <v>0</v>
      </c>
      <c r="M22" s="189">
        <v>0</v>
      </c>
      <c r="N22" s="188">
        <v>0</v>
      </c>
      <c r="O22" s="188">
        <v>0</v>
      </c>
      <c r="P22" s="187">
        <v>0</v>
      </c>
      <c r="Q22" s="189">
        <v>0</v>
      </c>
      <c r="R22" s="188">
        <v>0</v>
      </c>
      <c r="S22" s="188">
        <v>0</v>
      </c>
      <c r="T22" s="187">
        <v>0</v>
      </c>
      <c r="U22" s="2"/>
    </row>
    <row r="23" spans="1:21" s="243" customFormat="1" ht="14.85" customHeight="1">
      <c r="A23" s="2"/>
      <c r="B23" s="904">
        <v>14</v>
      </c>
      <c r="C23" s="983" t="s">
        <v>1235</v>
      </c>
      <c r="D23" s="189">
        <v>0</v>
      </c>
      <c r="E23" s="188">
        <v>0</v>
      </c>
      <c r="F23" s="188">
        <v>0</v>
      </c>
      <c r="G23" s="188">
        <v>0</v>
      </c>
      <c r="H23" s="187">
        <v>0</v>
      </c>
      <c r="I23" s="188">
        <v>0</v>
      </c>
      <c r="J23" s="188">
        <v>0</v>
      </c>
      <c r="K23" s="188">
        <v>0</v>
      </c>
      <c r="L23" s="188">
        <v>0</v>
      </c>
      <c r="M23" s="189">
        <v>0</v>
      </c>
      <c r="N23" s="188">
        <v>0</v>
      </c>
      <c r="O23" s="188">
        <v>0</v>
      </c>
      <c r="P23" s="187">
        <v>0</v>
      </c>
      <c r="Q23" s="189">
        <v>0</v>
      </c>
      <c r="R23" s="188">
        <v>0</v>
      </c>
      <c r="S23" s="188">
        <v>0</v>
      </c>
      <c r="T23" s="187">
        <v>0</v>
      </c>
      <c r="U23" s="2"/>
    </row>
    <row r="24" spans="1:21" s="243" customFormat="1" ht="25.5">
      <c r="A24" s="2"/>
      <c r="B24" s="981">
        <v>15</v>
      </c>
      <c r="C24" s="983" t="s">
        <v>1377</v>
      </c>
      <c r="D24" s="980">
        <v>0</v>
      </c>
      <c r="E24" s="547">
        <v>0</v>
      </c>
      <c r="F24" s="547">
        <v>0</v>
      </c>
      <c r="G24" s="547">
        <v>0</v>
      </c>
      <c r="H24" s="546">
        <v>0</v>
      </c>
      <c r="I24" s="547">
        <v>0</v>
      </c>
      <c r="J24" s="547">
        <v>0</v>
      </c>
      <c r="K24" s="547">
        <v>0</v>
      </c>
      <c r="L24" s="547">
        <v>0</v>
      </c>
      <c r="M24" s="980">
        <v>0</v>
      </c>
      <c r="N24" s="547">
        <v>0</v>
      </c>
      <c r="O24" s="547">
        <v>0</v>
      </c>
      <c r="P24" s="546">
        <v>0</v>
      </c>
      <c r="Q24" s="980">
        <v>0</v>
      </c>
      <c r="R24" s="547">
        <v>0</v>
      </c>
      <c r="S24" s="547">
        <v>0</v>
      </c>
      <c r="T24" s="546">
        <v>0</v>
      </c>
      <c r="U24" s="2"/>
    </row>
    <row r="25" spans="1:21" s="243" customFormat="1" ht="6.6" customHeight="1">
      <c r="A25" s="2"/>
      <c r="B25" s="866"/>
      <c r="C25" s="979"/>
      <c r="D25" s="638"/>
      <c r="E25" s="638"/>
      <c r="F25" s="638"/>
      <c r="G25" s="638"/>
      <c r="H25" s="638"/>
      <c r="I25" s="638"/>
      <c r="J25" s="638"/>
      <c r="K25" s="638"/>
      <c r="L25" s="638"/>
      <c r="M25" s="638"/>
      <c r="N25" s="638"/>
      <c r="O25" s="638"/>
      <c r="P25" s="638"/>
      <c r="Q25" s="638"/>
      <c r="R25" s="638"/>
      <c r="S25" s="638"/>
      <c r="T25" s="638"/>
      <c r="U25" s="2"/>
    </row>
    <row r="26" spans="1:21" s="243" customFormat="1" ht="18" customHeight="1">
      <c r="A26" s="2"/>
      <c r="B26" s="2120" t="str">
        <f>LastQtr</f>
        <v>T2 2023 _x000D_
Bâle III révisé</v>
      </c>
      <c r="C26" s="2121"/>
      <c r="D26" s="985"/>
      <c r="E26" s="693"/>
      <c r="F26" s="693"/>
      <c r="G26" s="693"/>
      <c r="H26" s="706"/>
      <c r="I26" s="693"/>
      <c r="J26" s="693"/>
      <c r="K26" s="693"/>
      <c r="L26" s="693"/>
      <c r="M26" s="985"/>
      <c r="N26" s="693"/>
      <c r="O26" s="693"/>
      <c r="P26" s="706"/>
      <c r="Q26" s="985"/>
      <c r="R26" s="693"/>
      <c r="S26" s="693"/>
      <c r="T26" s="706"/>
      <c r="U26" s="2"/>
    </row>
    <row r="27" spans="1:21" s="243" customFormat="1" ht="18" customHeight="1">
      <c r="A27" s="2"/>
      <c r="B27" s="984">
        <v>1</v>
      </c>
      <c r="C27" s="408" t="s">
        <v>1411</v>
      </c>
      <c r="D27" s="283">
        <v>13476</v>
      </c>
      <c r="E27" s="282">
        <v>2676</v>
      </c>
      <c r="F27" s="282">
        <v>1559</v>
      </c>
      <c r="G27" s="282">
        <v>0</v>
      </c>
      <c r="H27" s="281">
        <v>0</v>
      </c>
      <c r="I27" s="282">
        <v>0</v>
      </c>
      <c r="J27" s="282">
        <v>17121</v>
      </c>
      <c r="K27" s="282">
        <v>590</v>
      </c>
      <c r="L27" s="282">
        <v>0</v>
      </c>
      <c r="M27" s="283">
        <v>0</v>
      </c>
      <c r="N27" s="282">
        <v>3264</v>
      </c>
      <c r="O27" s="282">
        <v>0</v>
      </c>
      <c r="P27" s="281">
        <v>0</v>
      </c>
      <c r="Q27" s="283">
        <v>0</v>
      </c>
      <c r="R27" s="282">
        <v>262</v>
      </c>
      <c r="S27" s="282">
        <v>0</v>
      </c>
      <c r="T27" s="281">
        <v>0</v>
      </c>
      <c r="U27" s="2"/>
    </row>
    <row r="28" spans="1:21" s="243" customFormat="1" ht="14.85" customHeight="1">
      <c r="A28" s="2"/>
      <c r="B28" s="904">
        <v>2</v>
      </c>
      <c r="C28" s="690" t="s">
        <v>464</v>
      </c>
      <c r="D28" s="189">
        <v>13476</v>
      </c>
      <c r="E28" s="188">
        <v>2676</v>
      </c>
      <c r="F28" s="188">
        <v>1559</v>
      </c>
      <c r="G28" s="188">
        <v>0</v>
      </c>
      <c r="H28" s="187">
        <v>0</v>
      </c>
      <c r="I28" s="188">
        <v>0</v>
      </c>
      <c r="J28" s="188">
        <v>17121</v>
      </c>
      <c r="K28" s="188">
        <v>590</v>
      </c>
      <c r="L28" s="188">
        <v>0</v>
      </c>
      <c r="M28" s="189">
        <v>0</v>
      </c>
      <c r="N28" s="188">
        <v>3264</v>
      </c>
      <c r="O28" s="188">
        <v>0</v>
      </c>
      <c r="P28" s="187">
        <v>0</v>
      </c>
      <c r="Q28" s="189">
        <v>0</v>
      </c>
      <c r="R28" s="188">
        <v>262</v>
      </c>
      <c r="S28" s="188">
        <v>0</v>
      </c>
      <c r="T28" s="187">
        <v>0</v>
      </c>
      <c r="U28" s="2"/>
    </row>
    <row r="29" spans="1:21" s="243" customFormat="1" ht="14.85" customHeight="1">
      <c r="A29" s="2"/>
      <c r="B29" s="904">
        <v>3</v>
      </c>
      <c r="C29" s="982" t="s">
        <v>1017</v>
      </c>
      <c r="D29" s="189">
        <v>13476</v>
      </c>
      <c r="E29" s="188">
        <v>2676</v>
      </c>
      <c r="F29" s="188">
        <v>1559</v>
      </c>
      <c r="G29" s="188">
        <v>0</v>
      </c>
      <c r="H29" s="187">
        <v>0</v>
      </c>
      <c r="I29" s="188">
        <v>0</v>
      </c>
      <c r="J29" s="188">
        <v>17121</v>
      </c>
      <c r="K29" s="188">
        <v>590</v>
      </c>
      <c r="L29" s="188">
        <v>0</v>
      </c>
      <c r="M29" s="189">
        <v>0</v>
      </c>
      <c r="N29" s="188">
        <v>3264</v>
      </c>
      <c r="O29" s="188">
        <v>0</v>
      </c>
      <c r="P29" s="187">
        <v>0</v>
      </c>
      <c r="Q29" s="189">
        <v>0</v>
      </c>
      <c r="R29" s="188">
        <v>262</v>
      </c>
      <c r="S29" s="188">
        <v>0</v>
      </c>
      <c r="T29" s="187">
        <v>0</v>
      </c>
      <c r="U29" s="2"/>
    </row>
    <row r="30" spans="1:21" s="243" customFormat="1" ht="25.5">
      <c r="A30" s="2"/>
      <c r="B30" s="904">
        <v>4</v>
      </c>
      <c r="C30" s="983" t="s">
        <v>1018</v>
      </c>
      <c r="D30" s="189">
        <v>8223</v>
      </c>
      <c r="E30" s="188">
        <v>1230</v>
      </c>
      <c r="F30" s="188">
        <v>41</v>
      </c>
      <c r="G30" s="188">
        <v>0</v>
      </c>
      <c r="H30" s="187">
        <v>0</v>
      </c>
      <c r="I30" s="188">
        <v>0</v>
      </c>
      <c r="J30" s="188">
        <v>9494</v>
      </c>
      <c r="K30" s="188">
        <v>0</v>
      </c>
      <c r="L30" s="188">
        <v>0</v>
      </c>
      <c r="M30" s="189">
        <v>0</v>
      </c>
      <c r="N30" s="188">
        <v>1409</v>
      </c>
      <c r="O30" s="188">
        <v>0</v>
      </c>
      <c r="P30" s="187">
        <v>0</v>
      </c>
      <c r="Q30" s="189">
        <v>0</v>
      </c>
      <c r="R30" s="188">
        <v>113</v>
      </c>
      <c r="S30" s="188">
        <v>0</v>
      </c>
      <c r="T30" s="187">
        <v>0</v>
      </c>
      <c r="U30" s="2"/>
    </row>
    <row r="31" spans="1:21" s="243" customFormat="1" ht="14.85" customHeight="1">
      <c r="A31" s="2"/>
      <c r="B31" s="904">
        <v>5</v>
      </c>
      <c r="C31" s="983" t="s">
        <v>1019</v>
      </c>
      <c r="D31" s="189">
        <v>5253</v>
      </c>
      <c r="E31" s="188">
        <v>1446</v>
      </c>
      <c r="F31" s="188">
        <v>1518</v>
      </c>
      <c r="G31" s="188">
        <v>0</v>
      </c>
      <c r="H31" s="187">
        <v>0</v>
      </c>
      <c r="I31" s="188">
        <v>0</v>
      </c>
      <c r="J31" s="188">
        <v>7627</v>
      </c>
      <c r="K31" s="188">
        <v>590</v>
      </c>
      <c r="L31" s="188">
        <v>0</v>
      </c>
      <c r="M31" s="189">
        <v>0</v>
      </c>
      <c r="N31" s="188">
        <v>1855</v>
      </c>
      <c r="O31" s="188">
        <v>0</v>
      </c>
      <c r="P31" s="187">
        <v>0</v>
      </c>
      <c r="Q31" s="189">
        <v>0</v>
      </c>
      <c r="R31" s="188">
        <v>149</v>
      </c>
      <c r="S31" s="188">
        <v>0</v>
      </c>
      <c r="T31" s="187">
        <v>0</v>
      </c>
      <c r="U31" s="2"/>
    </row>
    <row r="32" spans="1:21" s="243" customFormat="1" ht="14.85" customHeight="1">
      <c r="A32" s="2"/>
      <c r="B32" s="904">
        <v>6</v>
      </c>
      <c r="C32" s="982" t="s">
        <v>1020</v>
      </c>
      <c r="D32" s="189">
        <v>0</v>
      </c>
      <c r="E32" s="188">
        <v>0</v>
      </c>
      <c r="F32" s="188">
        <v>0</v>
      </c>
      <c r="G32" s="188">
        <v>0</v>
      </c>
      <c r="H32" s="187">
        <v>0</v>
      </c>
      <c r="I32" s="188">
        <v>0</v>
      </c>
      <c r="J32" s="188">
        <v>0</v>
      </c>
      <c r="K32" s="188">
        <v>0</v>
      </c>
      <c r="L32" s="188">
        <v>0</v>
      </c>
      <c r="M32" s="189">
        <v>0</v>
      </c>
      <c r="N32" s="188">
        <v>0</v>
      </c>
      <c r="O32" s="188">
        <v>0</v>
      </c>
      <c r="P32" s="187">
        <v>0</v>
      </c>
      <c r="Q32" s="189">
        <v>0</v>
      </c>
      <c r="R32" s="188">
        <v>0</v>
      </c>
      <c r="S32" s="188">
        <v>0</v>
      </c>
      <c r="T32" s="187">
        <v>0</v>
      </c>
      <c r="U32" s="2"/>
    </row>
    <row r="33" spans="1:21" s="243" customFormat="1" ht="14.85" customHeight="1">
      <c r="A33" s="2"/>
      <c r="B33" s="904">
        <v>7</v>
      </c>
      <c r="C33" s="983" t="s">
        <v>1235</v>
      </c>
      <c r="D33" s="189">
        <v>0</v>
      </c>
      <c r="E33" s="188">
        <v>0</v>
      </c>
      <c r="F33" s="188">
        <v>0</v>
      </c>
      <c r="G33" s="188">
        <v>0</v>
      </c>
      <c r="H33" s="187">
        <v>0</v>
      </c>
      <c r="I33" s="188">
        <v>0</v>
      </c>
      <c r="J33" s="188">
        <v>0</v>
      </c>
      <c r="K33" s="188">
        <v>0</v>
      </c>
      <c r="L33" s="188">
        <v>0</v>
      </c>
      <c r="M33" s="189">
        <v>0</v>
      </c>
      <c r="N33" s="188">
        <v>0</v>
      </c>
      <c r="O33" s="188">
        <v>0</v>
      </c>
      <c r="P33" s="187">
        <v>0</v>
      </c>
      <c r="Q33" s="189">
        <v>0</v>
      </c>
      <c r="R33" s="188">
        <v>0</v>
      </c>
      <c r="S33" s="188">
        <v>0</v>
      </c>
      <c r="T33" s="187">
        <v>0</v>
      </c>
      <c r="U33" s="2"/>
    </row>
    <row r="34" spans="1:21" s="243" customFormat="1" ht="25.5">
      <c r="A34" s="2"/>
      <c r="B34" s="904">
        <v>8</v>
      </c>
      <c r="C34" s="983" t="s">
        <v>1377</v>
      </c>
      <c r="D34" s="189">
        <v>0</v>
      </c>
      <c r="E34" s="188">
        <v>0</v>
      </c>
      <c r="F34" s="188">
        <v>0</v>
      </c>
      <c r="G34" s="188">
        <v>0</v>
      </c>
      <c r="H34" s="187">
        <v>0</v>
      </c>
      <c r="I34" s="188">
        <v>0</v>
      </c>
      <c r="J34" s="188">
        <v>0</v>
      </c>
      <c r="K34" s="188">
        <v>0</v>
      </c>
      <c r="L34" s="188">
        <v>0</v>
      </c>
      <c r="M34" s="189">
        <v>0</v>
      </c>
      <c r="N34" s="188">
        <v>0</v>
      </c>
      <c r="O34" s="188">
        <v>0</v>
      </c>
      <c r="P34" s="187">
        <v>0</v>
      </c>
      <c r="Q34" s="189">
        <v>0</v>
      </c>
      <c r="R34" s="188">
        <v>0</v>
      </c>
      <c r="S34" s="188">
        <v>0</v>
      </c>
      <c r="T34" s="187">
        <v>0</v>
      </c>
      <c r="U34" s="2"/>
    </row>
    <row r="35" spans="1:21" s="243" customFormat="1" ht="14.85" customHeight="1">
      <c r="A35" s="2"/>
      <c r="B35" s="904">
        <v>9</v>
      </c>
      <c r="C35" s="690" t="s">
        <v>465</v>
      </c>
      <c r="D35" s="189">
        <v>0</v>
      </c>
      <c r="E35" s="188">
        <v>0</v>
      </c>
      <c r="F35" s="188">
        <v>0</v>
      </c>
      <c r="G35" s="188">
        <v>0</v>
      </c>
      <c r="H35" s="187">
        <v>0</v>
      </c>
      <c r="I35" s="188">
        <v>0</v>
      </c>
      <c r="J35" s="188">
        <v>0</v>
      </c>
      <c r="K35" s="188">
        <v>0</v>
      </c>
      <c r="L35" s="188">
        <v>0</v>
      </c>
      <c r="M35" s="189">
        <v>0</v>
      </c>
      <c r="N35" s="188">
        <v>0</v>
      </c>
      <c r="O35" s="188">
        <v>0</v>
      </c>
      <c r="P35" s="187">
        <v>0</v>
      </c>
      <c r="Q35" s="189">
        <v>0</v>
      </c>
      <c r="R35" s="188">
        <v>0</v>
      </c>
      <c r="S35" s="188">
        <v>0</v>
      </c>
      <c r="T35" s="187">
        <v>0</v>
      </c>
      <c r="U35" s="2"/>
    </row>
    <row r="36" spans="1:21" s="243" customFormat="1" ht="14.85" customHeight="1">
      <c r="A36" s="2"/>
      <c r="B36" s="904">
        <v>10</v>
      </c>
      <c r="C36" s="982" t="s">
        <v>1017</v>
      </c>
      <c r="D36" s="189">
        <v>0</v>
      </c>
      <c r="E36" s="188">
        <v>0</v>
      </c>
      <c r="F36" s="188">
        <v>0</v>
      </c>
      <c r="G36" s="188">
        <v>0</v>
      </c>
      <c r="H36" s="187">
        <v>0</v>
      </c>
      <c r="I36" s="188">
        <v>0</v>
      </c>
      <c r="J36" s="188">
        <v>0</v>
      </c>
      <c r="K36" s="188">
        <v>0</v>
      </c>
      <c r="L36" s="188">
        <v>0</v>
      </c>
      <c r="M36" s="189">
        <v>0</v>
      </c>
      <c r="N36" s="188">
        <v>0</v>
      </c>
      <c r="O36" s="188">
        <v>0</v>
      </c>
      <c r="P36" s="187">
        <v>0</v>
      </c>
      <c r="Q36" s="189">
        <v>0</v>
      </c>
      <c r="R36" s="188">
        <v>0</v>
      </c>
      <c r="S36" s="188">
        <v>0</v>
      </c>
      <c r="T36" s="187">
        <v>0</v>
      </c>
      <c r="U36" s="2"/>
    </row>
    <row r="37" spans="1:21" s="243" customFormat="1" ht="25.5">
      <c r="A37" s="2"/>
      <c r="B37" s="904">
        <v>11</v>
      </c>
      <c r="C37" s="983" t="s">
        <v>1018</v>
      </c>
      <c r="D37" s="189">
        <v>0</v>
      </c>
      <c r="E37" s="188">
        <v>0</v>
      </c>
      <c r="F37" s="188">
        <v>0</v>
      </c>
      <c r="G37" s="188">
        <v>0</v>
      </c>
      <c r="H37" s="187">
        <v>0</v>
      </c>
      <c r="I37" s="188">
        <v>0</v>
      </c>
      <c r="J37" s="188">
        <v>0</v>
      </c>
      <c r="K37" s="188">
        <v>0</v>
      </c>
      <c r="L37" s="188">
        <v>0</v>
      </c>
      <c r="M37" s="189">
        <v>0</v>
      </c>
      <c r="N37" s="188">
        <v>0</v>
      </c>
      <c r="O37" s="188">
        <v>0</v>
      </c>
      <c r="P37" s="187">
        <v>0</v>
      </c>
      <c r="Q37" s="189">
        <v>0</v>
      </c>
      <c r="R37" s="188">
        <v>0</v>
      </c>
      <c r="S37" s="188">
        <v>0</v>
      </c>
      <c r="T37" s="187">
        <v>0</v>
      </c>
      <c r="U37" s="2"/>
    </row>
    <row r="38" spans="1:21" s="243" customFormat="1" ht="14.85" customHeight="1">
      <c r="A38" s="2"/>
      <c r="B38" s="904">
        <v>12</v>
      </c>
      <c r="C38" s="983" t="s">
        <v>1019</v>
      </c>
      <c r="D38" s="189">
        <v>0</v>
      </c>
      <c r="E38" s="188">
        <v>0</v>
      </c>
      <c r="F38" s="188">
        <v>0</v>
      </c>
      <c r="G38" s="188">
        <v>0</v>
      </c>
      <c r="H38" s="187">
        <v>0</v>
      </c>
      <c r="I38" s="188">
        <v>0</v>
      </c>
      <c r="J38" s="188">
        <v>0</v>
      </c>
      <c r="K38" s="188">
        <v>0</v>
      </c>
      <c r="L38" s="188">
        <v>0</v>
      </c>
      <c r="M38" s="189">
        <v>0</v>
      </c>
      <c r="N38" s="188">
        <v>0</v>
      </c>
      <c r="O38" s="188">
        <v>0</v>
      </c>
      <c r="P38" s="187">
        <v>0</v>
      </c>
      <c r="Q38" s="189">
        <v>0</v>
      </c>
      <c r="R38" s="188">
        <v>0</v>
      </c>
      <c r="S38" s="188">
        <v>0</v>
      </c>
      <c r="T38" s="187">
        <v>0</v>
      </c>
      <c r="U38" s="2"/>
    </row>
    <row r="39" spans="1:21" s="243" customFormat="1" ht="14.85" customHeight="1">
      <c r="A39" s="2"/>
      <c r="B39" s="904">
        <v>13</v>
      </c>
      <c r="C39" s="982" t="s">
        <v>1020</v>
      </c>
      <c r="D39" s="189">
        <v>0</v>
      </c>
      <c r="E39" s="188">
        <v>0</v>
      </c>
      <c r="F39" s="188">
        <v>0</v>
      </c>
      <c r="G39" s="188">
        <v>0</v>
      </c>
      <c r="H39" s="187">
        <v>0</v>
      </c>
      <c r="I39" s="188">
        <v>0</v>
      </c>
      <c r="J39" s="188">
        <v>0</v>
      </c>
      <c r="K39" s="188">
        <v>0</v>
      </c>
      <c r="L39" s="188">
        <v>0</v>
      </c>
      <c r="M39" s="189">
        <v>0</v>
      </c>
      <c r="N39" s="188">
        <v>0</v>
      </c>
      <c r="O39" s="188">
        <v>0</v>
      </c>
      <c r="P39" s="187">
        <v>0</v>
      </c>
      <c r="Q39" s="189">
        <v>0</v>
      </c>
      <c r="R39" s="188">
        <v>0</v>
      </c>
      <c r="S39" s="188">
        <v>0</v>
      </c>
      <c r="T39" s="187">
        <v>0</v>
      </c>
      <c r="U39" s="2"/>
    </row>
    <row r="40" spans="1:21" s="243" customFormat="1" ht="14.85" customHeight="1">
      <c r="A40" s="2"/>
      <c r="B40" s="904">
        <v>14</v>
      </c>
      <c r="C40" s="983" t="s">
        <v>1235</v>
      </c>
      <c r="D40" s="189">
        <v>0</v>
      </c>
      <c r="E40" s="188">
        <v>0</v>
      </c>
      <c r="F40" s="188">
        <v>0</v>
      </c>
      <c r="G40" s="188">
        <v>0</v>
      </c>
      <c r="H40" s="187">
        <v>0</v>
      </c>
      <c r="I40" s="188">
        <v>0</v>
      </c>
      <c r="J40" s="188">
        <v>0</v>
      </c>
      <c r="K40" s="188">
        <v>0</v>
      </c>
      <c r="L40" s="188">
        <v>0</v>
      </c>
      <c r="M40" s="189">
        <v>0</v>
      </c>
      <c r="N40" s="188">
        <v>0</v>
      </c>
      <c r="O40" s="188">
        <v>0</v>
      </c>
      <c r="P40" s="187">
        <v>0</v>
      </c>
      <c r="Q40" s="189">
        <v>0</v>
      </c>
      <c r="R40" s="188">
        <v>0</v>
      </c>
      <c r="S40" s="188">
        <v>0</v>
      </c>
      <c r="T40" s="187">
        <v>0</v>
      </c>
      <c r="U40" s="2"/>
    </row>
    <row r="41" spans="1:21" s="243" customFormat="1" ht="25.5">
      <c r="A41" s="2"/>
      <c r="B41" s="981">
        <v>15</v>
      </c>
      <c r="C41" s="983" t="s">
        <v>1377</v>
      </c>
      <c r="D41" s="980">
        <v>0</v>
      </c>
      <c r="E41" s="547">
        <v>0</v>
      </c>
      <c r="F41" s="547">
        <v>0</v>
      </c>
      <c r="G41" s="547">
        <v>0</v>
      </c>
      <c r="H41" s="546">
        <v>0</v>
      </c>
      <c r="I41" s="547">
        <v>0</v>
      </c>
      <c r="J41" s="547">
        <v>0</v>
      </c>
      <c r="K41" s="547">
        <v>0</v>
      </c>
      <c r="L41" s="547">
        <v>0</v>
      </c>
      <c r="M41" s="980">
        <v>0</v>
      </c>
      <c r="N41" s="547">
        <v>0</v>
      </c>
      <c r="O41" s="547">
        <v>0</v>
      </c>
      <c r="P41" s="546">
        <v>0</v>
      </c>
      <c r="Q41" s="980">
        <v>0</v>
      </c>
      <c r="R41" s="547">
        <v>0</v>
      </c>
      <c r="S41" s="547">
        <v>0</v>
      </c>
      <c r="T41" s="546">
        <v>0</v>
      </c>
      <c r="U41" s="2"/>
    </row>
    <row r="42" spans="1:21" s="243" customFormat="1" ht="6.6" customHeight="1">
      <c r="A42" s="2"/>
      <c r="B42" s="866"/>
      <c r="C42" s="979"/>
      <c r="D42" s="638"/>
      <c r="E42" s="638"/>
      <c r="F42" s="638"/>
      <c r="G42" s="638"/>
      <c r="H42" s="638"/>
      <c r="I42" s="638"/>
      <c r="J42" s="638"/>
      <c r="K42" s="638"/>
      <c r="L42" s="638"/>
      <c r="M42" s="638"/>
      <c r="N42" s="638"/>
      <c r="O42" s="638"/>
      <c r="P42" s="638"/>
      <c r="Q42" s="638"/>
      <c r="R42" s="638"/>
      <c r="S42" s="638"/>
      <c r="T42" s="638"/>
      <c r="U42" s="2"/>
    </row>
    <row r="43" spans="1:21" s="243" customFormat="1" ht="18" customHeight="1">
      <c r="A43" s="2"/>
      <c r="B43" s="2120" t="str">
        <f>Last2Qtr</f>
        <v>T1 2023 _x000D_
Bâle III</v>
      </c>
      <c r="C43" s="2121"/>
      <c r="D43" s="985"/>
      <c r="E43" s="693"/>
      <c r="F43" s="693"/>
      <c r="G43" s="693"/>
      <c r="H43" s="706"/>
      <c r="I43" s="693"/>
      <c r="J43" s="693"/>
      <c r="K43" s="693"/>
      <c r="L43" s="693"/>
      <c r="M43" s="985"/>
      <c r="N43" s="693"/>
      <c r="O43" s="693"/>
      <c r="P43" s="706"/>
      <c r="Q43" s="985"/>
      <c r="R43" s="693"/>
      <c r="S43" s="693"/>
      <c r="T43" s="706"/>
      <c r="U43" s="2"/>
    </row>
    <row r="44" spans="1:21" s="243" customFormat="1" ht="18" customHeight="1">
      <c r="A44" s="2"/>
      <c r="B44" s="984">
        <v>1</v>
      </c>
      <c r="C44" s="408" t="s">
        <v>1411</v>
      </c>
      <c r="D44" s="283">
        <v>19739</v>
      </c>
      <c r="E44" s="282">
        <v>2967</v>
      </c>
      <c r="F44" s="282">
        <v>1581</v>
      </c>
      <c r="G44" s="282">
        <v>51</v>
      </c>
      <c r="H44" s="281">
        <v>5</v>
      </c>
      <c r="I44" s="282">
        <v>154</v>
      </c>
      <c r="J44" s="282">
        <v>23457</v>
      </c>
      <c r="K44" s="282">
        <v>732</v>
      </c>
      <c r="L44" s="282">
        <v>0</v>
      </c>
      <c r="M44" s="283">
        <v>66</v>
      </c>
      <c r="N44" s="282">
        <v>4171</v>
      </c>
      <c r="O44" s="282">
        <v>22</v>
      </c>
      <c r="P44" s="281">
        <v>0</v>
      </c>
      <c r="Q44" s="283">
        <v>5</v>
      </c>
      <c r="R44" s="282">
        <v>333</v>
      </c>
      <c r="S44" s="282">
        <v>2</v>
      </c>
      <c r="T44" s="281">
        <v>0</v>
      </c>
      <c r="U44" s="2"/>
    </row>
    <row r="45" spans="1:21" s="243" customFormat="1" ht="14.85" customHeight="1">
      <c r="A45" s="2"/>
      <c r="B45" s="904">
        <v>2</v>
      </c>
      <c r="C45" s="690" t="s">
        <v>464</v>
      </c>
      <c r="D45" s="189">
        <v>19739</v>
      </c>
      <c r="E45" s="188">
        <v>2967</v>
      </c>
      <c r="F45" s="188">
        <v>1581</v>
      </c>
      <c r="G45" s="188">
        <v>51</v>
      </c>
      <c r="H45" s="187">
        <v>5</v>
      </c>
      <c r="I45" s="188">
        <v>154</v>
      </c>
      <c r="J45" s="188">
        <v>23457</v>
      </c>
      <c r="K45" s="188">
        <v>732</v>
      </c>
      <c r="L45" s="188">
        <v>0</v>
      </c>
      <c r="M45" s="189">
        <v>66</v>
      </c>
      <c r="N45" s="188">
        <v>4171</v>
      </c>
      <c r="O45" s="188">
        <v>22</v>
      </c>
      <c r="P45" s="187">
        <v>0</v>
      </c>
      <c r="Q45" s="189">
        <v>5</v>
      </c>
      <c r="R45" s="188">
        <v>333</v>
      </c>
      <c r="S45" s="188">
        <v>2</v>
      </c>
      <c r="T45" s="187">
        <v>0</v>
      </c>
      <c r="U45" s="2"/>
    </row>
    <row r="46" spans="1:21" s="243" customFormat="1" ht="14.85" customHeight="1">
      <c r="A46" s="2"/>
      <c r="B46" s="904">
        <v>3</v>
      </c>
      <c r="C46" s="982" t="s">
        <v>1017</v>
      </c>
      <c r="D46" s="189">
        <v>19739</v>
      </c>
      <c r="E46" s="188">
        <v>2967</v>
      </c>
      <c r="F46" s="188">
        <v>1581</v>
      </c>
      <c r="G46" s="188">
        <v>51</v>
      </c>
      <c r="H46" s="187">
        <v>5</v>
      </c>
      <c r="I46" s="188">
        <v>154</v>
      </c>
      <c r="J46" s="188">
        <v>23457</v>
      </c>
      <c r="K46" s="188">
        <v>732</v>
      </c>
      <c r="L46" s="188">
        <v>0</v>
      </c>
      <c r="M46" s="189">
        <v>66</v>
      </c>
      <c r="N46" s="188">
        <v>4171</v>
      </c>
      <c r="O46" s="188">
        <v>22</v>
      </c>
      <c r="P46" s="187">
        <v>0</v>
      </c>
      <c r="Q46" s="189">
        <v>5</v>
      </c>
      <c r="R46" s="188">
        <v>333</v>
      </c>
      <c r="S46" s="188">
        <v>2</v>
      </c>
      <c r="T46" s="187">
        <v>0</v>
      </c>
      <c r="U46" s="2"/>
    </row>
    <row r="47" spans="1:21" s="243" customFormat="1" ht="25.5">
      <c r="A47" s="2"/>
      <c r="B47" s="904">
        <v>4</v>
      </c>
      <c r="C47" s="983" t="s">
        <v>1018</v>
      </c>
      <c r="D47" s="189">
        <v>13255</v>
      </c>
      <c r="E47" s="188">
        <v>1236</v>
      </c>
      <c r="F47" s="188">
        <v>54</v>
      </c>
      <c r="G47" s="188">
        <v>0</v>
      </c>
      <c r="H47" s="187">
        <v>3</v>
      </c>
      <c r="I47" s="188">
        <v>154</v>
      </c>
      <c r="J47" s="188">
        <v>14394</v>
      </c>
      <c r="K47" s="188">
        <v>0</v>
      </c>
      <c r="L47" s="188">
        <v>0</v>
      </c>
      <c r="M47" s="189">
        <v>66</v>
      </c>
      <c r="N47" s="188">
        <v>1994</v>
      </c>
      <c r="O47" s="188">
        <v>0</v>
      </c>
      <c r="P47" s="187">
        <v>0</v>
      </c>
      <c r="Q47" s="189">
        <v>5</v>
      </c>
      <c r="R47" s="188">
        <v>159</v>
      </c>
      <c r="S47" s="188">
        <v>0</v>
      </c>
      <c r="T47" s="187">
        <v>0</v>
      </c>
      <c r="U47" s="2"/>
    </row>
    <row r="48" spans="1:21" s="243" customFormat="1" ht="14.85" customHeight="1">
      <c r="A48" s="2"/>
      <c r="B48" s="904">
        <v>5</v>
      </c>
      <c r="C48" s="983" t="s">
        <v>1019</v>
      </c>
      <c r="D48" s="189">
        <v>6484</v>
      </c>
      <c r="E48" s="188">
        <v>1731</v>
      </c>
      <c r="F48" s="188">
        <v>1527</v>
      </c>
      <c r="G48" s="188">
        <v>51</v>
      </c>
      <c r="H48" s="187">
        <v>2</v>
      </c>
      <c r="I48" s="188">
        <v>0</v>
      </c>
      <c r="J48" s="188">
        <v>9063</v>
      </c>
      <c r="K48" s="188">
        <v>732</v>
      </c>
      <c r="L48" s="188">
        <v>0</v>
      </c>
      <c r="M48" s="189">
        <v>0</v>
      </c>
      <c r="N48" s="188">
        <v>2177</v>
      </c>
      <c r="O48" s="188">
        <v>22</v>
      </c>
      <c r="P48" s="187">
        <v>0</v>
      </c>
      <c r="Q48" s="189">
        <v>0</v>
      </c>
      <c r="R48" s="188">
        <v>174</v>
      </c>
      <c r="S48" s="188">
        <v>2</v>
      </c>
      <c r="T48" s="187">
        <v>0</v>
      </c>
      <c r="U48" s="2"/>
    </row>
    <row r="49" spans="1:21" s="243" customFormat="1" ht="14.85" customHeight="1">
      <c r="A49" s="2"/>
      <c r="B49" s="904">
        <v>6</v>
      </c>
      <c r="C49" s="982" t="s">
        <v>1020</v>
      </c>
      <c r="D49" s="189">
        <v>0</v>
      </c>
      <c r="E49" s="188">
        <v>0</v>
      </c>
      <c r="F49" s="188">
        <v>0</v>
      </c>
      <c r="G49" s="188">
        <v>0</v>
      </c>
      <c r="H49" s="187">
        <v>0</v>
      </c>
      <c r="I49" s="188">
        <v>0</v>
      </c>
      <c r="J49" s="188">
        <v>0</v>
      </c>
      <c r="K49" s="188">
        <v>0</v>
      </c>
      <c r="L49" s="188">
        <v>0</v>
      </c>
      <c r="M49" s="189">
        <v>0</v>
      </c>
      <c r="N49" s="188">
        <v>0</v>
      </c>
      <c r="O49" s="188">
        <v>0</v>
      </c>
      <c r="P49" s="187">
        <v>0</v>
      </c>
      <c r="Q49" s="189">
        <v>0</v>
      </c>
      <c r="R49" s="188">
        <v>0</v>
      </c>
      <c r="S49" s="188">
        <v>0</v>
      </c>
      <c r="T49" s="187">
        <v>0</v>
      </c>
      <c r="U49" s="2"/>
    </row>
    <row r="50" spans="1:21" s="243" customFormat="1" ht="14.85" customHeight="1">
      <c r="A50" s="2"/>
      <c r="B50" s="904">
        <v>7</v>
      </c>
      <c r="C50" s="983" t="s">
        <v>1235</v>
      </c>
      <c r="D50" s="189">
        <v>0</v>
      </c>
      <c r="E50" s="188">
        <v>0</v>
      </c>
      <c r="F50" s="188">
        <v>0</v>
      </c>
      <c r="G50" s="188">
        <v>0</v>
      </c>
      <c r="H50" s="187">
        <v>0</v>
      </c>
      <c r="I50" s="188">
        <v>0</v>
      </c>
      <c r="J50" s="188">
        <v>0</v>
      </c>
      <c r="K50" s="188">
        <v>0</v>
      </c>
      <c r="L50" s="188">
        <v>0</v>
      </c>
      <c r="M50" s="189">
        <v>0</v>
      </c>
      <c r="N50" s="188">
        <v>0</v>
      </c>
      <c r="O50" s="188">
        <v>0</v>
      </c>
      <c r="P50" s="187">
        <v>0</v>
      </c>
      <c r="Q50" s="189">
        <v>0</v>
      </c>
      <c r="R50" s="188">
        <v>0</v>
      </c>
      <c r="S50" s="188">
        <v>0</v>
      </c>
      <c r="T50" s="187">
        <v>0</v>
      </c>
      <c r="U50" s="2"/>
    </row>
    <row r="51" spans="1:21" s="243" customFormat="1" ht="25.5">
      <c r="A51" s="2"/>
      <c r="B51" s="904">
        <v>8</v>
      </c>
      <c r="C51" s="983" t="s">
        <v>1377</v>
      </c>
      <c r="D51" s="189">
        <v>0</v>
      </c>
      <c r="E51" s="188">
        <v>0</v>
      </c>
      <c r="F51" s="188">
        <v>0</v>
      </c>
      <c r="G51" s="188">
        <v>0</v>
      </c>
      <c r="H51" s="187">
        <v>0</v>
      </c>
      <c r="I51" s="188">
        <v>0</v>
      </c>
      <c r="J51" s="188">
        <v>0</v>
      </c>
      <c r="K51" s="188">
        <v>0</v>
      </c>
      <c r="L51" s="188">
        <v>0</v>
      </c>
      <c r="M51" s="189">
        <v>0</v>
      </c>
      <c r="N51" s="188">
        <v>0</v>
      </c>
      <c r="O51" s="188">
        <v>0</v>
      </c>
      <c r="P51" s="187">
        <v>0</v>
      </c>
      <c r="Q51" s="189">
        <v>0</v>
      </c>
      <c r="R51" s="188">
        <v>0</v>
      </c>
      <c r="S51" s="188">
        <v>0</v>
      </c>
      <c r="T51" s="187">
        <v>0</v>
      </c>
      <c r="U51" s="2"/>
    </row>
    <row r="52" spans="1:21" s="243" customFormat="1" ht="14.85" customHeight="1">
      <c r="A52" s="2"/>
      <c r="B52" s="904">
        <v>9</v>
      </c>
      <c r="C52" s="690" t="s">
        <v>465</v>
      </c>
      <c r="D52" s="189">
        <v>0</v>
      </c>
      <c r="E52" s="188">
        <v>0</v>
      </c>
      <c r="F52" s="188">
        <v>0</v>
      </c>
      <c r="G52" s="188">
        <v>0</v>
      </c>
      <c r="H52" s="187">
        <v>0</v>
      </c>
      <c r="I52" s="188">
        <v>0</v>
      </c>
      <c r="J52" s="188">
        <v>0</v>
      </c>
      <c r="K52" s="188">
        <v>0</v>
      </c>
      <c r="L52" s="188">
        <v>0</v>
      </c>
      <c r="M52" s="189">
        <v>0</v>
      </c>
      <c r="N52" s="188">
        <v>0</v>
      </c>
      <c r="O52" s="188">
        <v>0</v>
      </c>
      <c r="P52" s="187">
        <v>0</v>
      </c>
      <c r="Q52" s="189">
        <v>0</v>
      </c>
      <c r="R52" s="188">
        <v>0</v>
      </c>
      <c r="S52" s="188">
        <v>0</v>
      </c>
      <c r="T52" s="187">
        <v>0</v>
      </c>
      <c r="U52" s="2"/>
    </row>
    <row r="53" spans="1:21" s="243" customFormat="1" ht="14.85" customHeight="1">
      <c r="A53" s="2"/>
      <c r="B53" s="904">
        <v>10</v>
      </c>
      <c r="C53" s="982" t="s">
        <v>1017</v>
      </c>
      <c r="D53" s="189">
        <v>0</v>
      </c>
      <c r="E53" s="188">
        <v>0</v>
      </c>
      <c r="F53" s="188">
        <v>0</v>
      </c>
      <c r="G53" s="188">
        <v>0</v>
      </c>
      <c r="H53" s="187">
        <v>0</v>
      </c>
      <c r="I53" s="188">
        <v>0</v>
      </c>
      <c r="J53" s="188">
        <v>0</v>
      </c>
      <c r="K53" s="188">
        <v>0</v>
      </c>
      <c r="L53" s="188">
        <v>0</v>
      </c>
      <c r="M53" s="189">
        <v>0</v>
      </c>
      <c r="N53" s="188">
        <v>0</v>
      </c>
      <c r="O53" s="188">
        <v>0</v>
      </c>
      <c r="P53" s="187">
        <v>0</v>
      </c>
      <c r="Q53" s="189">
        <v>0</v>
      </c>
      <c r="R53" s="188">
        <v>0</v>
      </c>
      <c r="S53" s="188">
        <v>0</v>
      </c>
      <c r="T53" s="187">
        <v>0</v>
      </c>
      <c r="U53" s="2"/>
    </row>
    <row r="54" spans="1:21" s="243" customFormat="1" ht="25.5">
      <c r="A54" s="2"/>
      <c r="B54" s="904">
        <v>11</v>
      </c>
      <c r="C54" s="983" t="s">
        <v>1018</v>
      </c>
      <c r="D54" s="189">
        <v>0</v>
      </c>
      <c r="E54" s="188">
        <v>0</v>
      </c>
      <c r="F54" s="188">
        <v>0</v>
      </c>
      <c r="G54" s="188">
        <v>0</v>
      </c>
      <c r="H54" s="187">
        <v>0</v>
      </c>
      <c r="I54" s="188">
        <v>0</v>
      </c>
      <c r="J54" s="188">
        <v>0</v>
      </c>
      <c r="K54" s="188">
        <v>0</v>
      </c>
      <c r="L54" s="188">
        <v>0</v>
      </c>
      <c r="M54" s="189">
        <v>0</v>
      </c>
      <c r="N54" s="188">
        <v>0</v>
      </c>
      <c r="O54" s="188">
        <v>0</v>
      </c>
      <c r="P54" s="187">
        <v>0</v>
      </c>
      <c r="Q54" s="189">
        <v>0</v>
      </c>
      <c r="R54" s="188">
        <v>0</v>
      </c>
      <c r="S54" s="188">
        <v>0</v>
      </c>
      <c r="T54" s="187">
        <v>0</v>
      </c>
      <c r="U54" s="2"/>
    </row>
    <row r="55" spans="1:21" s="243" customFormat="1" ht="14.85" customHeight="1">
      <c r="A55" s="2"/>
      <c r="B55" s="904">
        <v>12</v>
      </c>
      <c r="C55" s="983" t="s">
        <v>1019</v>
      </c>
      <c r="D55" s="189">
        <v>0</v>
      </c>
      <c r="E55" s="188">
        <v>0</v>
      </c>
      <c r="F55" s="188">
        <v>0</v>
      </c>
      <c r="G55" s="188">
        <v>0</v>
      </c>
      <c r="H55" s="187">
        <v>0</v>
      </c>
      <c r="I55" s="188">
        <v>0</v>
      </c>
      <c r="J55" s="188">
        <v>0</v>
      </c>
      <c r="K55" s="188">
        <v>0</v>
      </c>
      <c r="L55" s="188">
        <v>0</v>
      </c>
      <c r="M55" s="189">
        <v>0</v>
      </c>
      <c r="N55" s="188">
        <v>0</v>
      </c>
      <c r="O55" s="188">
        <v>0</v>
      </c>
      <c r="P55" s="187">
        <v>0</v>
      </c>
      <c r="Q55" s="189">
        <v>0</v>
      </c>
      <c r="R55" s="188">
        <v>0</v>
      </c>
      <c r="S55" s="188">
        <v>0</v>
      </c>
      <c r="T55" s="187">
        <v>0</v>
      </c>
      <c r="U55" s="2"/>
    </row>
    <row r="56" spans="1:21" s="243" customFormat="1" ht="14.85" customHeight="1">
      <c r="A56" s="2"/>
      <c r="B56" s="904">
        <v>13</v>
      </c>
      <c r="C56" s="982" t="s">
        <v>1020</v>
      </c>
      <c r="D56" s="189">
        <v>0</v>
      </c>
      <c r="E56" s="188">
        <v>0</v>
      </c>
      <c r="F56" s="188">
        <v>0</v>
      </c>
      <c r="G56" s="188">
        <v>0</v>
      </c>
      <c r="H56" s="187">
        <v>0</v>
      </c>
      <c r="I56" s="188">
        <v>0</v>
      </c>
      <c r="J56" s="188">
        <v>0</v>
      </c>
      <c r="K56" s="188">
        <v>0</v>
      </c>
      <c r="L56" s="188">
        <v>0</v>
      </c>
      <c r="M56" s="189">
        <v>0</v>
      </c>
      <c r="N56" s="188">
        <v>0</v>
      </c>
      <c r="O56" s="188">
        <v>0</v>
      </c>
      <c r="P56" s="187">
        <v>0</v>
      </c>
      <c r="Q56" s="189">
        <v>0</v>
      </c>
      <c r="R56" s="188">
        <v>0</v>
      </c>
      <c r="S56" s="188">
        <v>0</v>
      </c>
      <c r="T56" s="187">
        <v>0</v>
      </c>
      <c r="U56" s="2"/>
    </row>
    <row r="57" spans="1:21" s="243" customFormat="1" ht="14.85" customHeight="1">
      <c r="A57" s="2"/>
      <c r="B57" s="904">
        <v>14</v>
      </c>
      <c r="C57" s="983" t="s">
        <v>1235</v>
      </c>
      <c r="D57" s="189">
        <v>0</v>
      </c>
      <c r="E57" s="188">
        <v>0</v>
      </c>
      <c r="F57" s="188">
        <v>0</v>
      </c>
      <c r="G57" s="188">
        <v>0</v>
      </c>
      <c r="H57" s="187">
        <v>0</v>
      </c>
      <c r="I57" s="188">
        <v>0</v>
      </c>
      <c r="J57" s="188">
        <v>0</v>
      </c>
      <c r="K57" s="188">
        <v>0</v>
      </c>
      <c r="L57" s="188">
        <v>0</v>
      </c>
      <c r="M57" s="189">
        <v>0</v>
      </c>
      <c r="N57" s="188">
        <v>0</v>
      </c>
      <c r="O57" s="188">
        <v>0</v>
      </c>
      <c r="P57" s="187">
        <v>0</v>
      </c>
      <c r="Q57" s="189">
        <v>0</v>
      </c>
      <c r="R57" s="188">
        <v>0</v>
      </c>
      <c r="S57" s="188">
        <v>0</v>
      </c>
      <c r="T57" s="187">
        <v>0</v>
      </c>
      <c r="U57" s="2"/>
    </row>
    <row r="58" spans="1:21" s="243" customFormat="1" ht="25.5">
      <c r="A58" s="2"/>
      <c r="B58" s="981">
        <v>15</v>
      </c>
      <c r="C58" s="983" t="s">
        <v>1377</v>
      </c>
      <c r="D58" s="980">
        <v>0</v>
      </c>
      <c r="E58" s="547">
        <v>0</v>
      </c>
      <c r="F58" s="547">
        <v>0</v>
      </c>
      <c r="G58" s="547">
        <v>0</v>
      </c>
      <c r="H58" s="546">
        <v>0</v>
      </c>
      <c r="I58" s="547">
        <v>0</v>
      </c>
      <c r="J58" s="547">
        <v>0</v>
      </c>
      <c r="K58" s="547">
        <v>0</v>
      </c>
      <c r="L58" s="547">
        <v>0</v>
      </c>
      <c r="M58" s="980">
        <v>0</v>
      </c>
      <c r="N58" s="547">
        <v>0</v>
      </c>
      <c r="O58" s="547">
        <v>0</v>
      </c>
      <c r="P58" s="546">
        <v>0</v>
      </c>
      <c r="Q58" s="980">
        <v>0</v>
      </c>
      <c r="R58" s="547">
        <v>0</v>
      </c>
      <c r="S58" s="547">
        <v>0</v>
      </c>
      <c r="T58" s="546">
        <v>0</v>
      </c>
      <c r="U58" s="2"/>
    </row>
    <row r="59" spans="1:21" s="243" customFormat="1" ht="6.6" customHeight="1">
      <c r="A59" s="2"/>
      <c r="B59" s="866"/>
      <c r="C59" s="979"/>
      <c r="D59" s="638"/>
      <c r="E59" s="638"/>
      <c r="F59" s="638"/>
      <c r="G59" s="638"/>
      <c r="H59" s="638"/>
      <c r="I59" s="638"/>
      <c r="J59" s="638"/>
      <c r="K59" s="638"/>
      <c r="L59" s="638"/>
      <c r="M59" s="638"/>
      <c r="N59" s="638"/>
      <c r="O59" s="638"/>
      <c r="P59" s="638"/>
      <c r="Q59" s="638"/>
      <c r="R59" s="638"/>
      <c r="S59" s="638"/>
      <c r="T59" s="638"/>
      <c r="U59" s="2"/>
    </row>
    <row r="60" spans="1:21" s="243" customFormat="1" ht="18" customHeight="1">
      <c r="A60" s="2"/>
      <c r="B60" s="2120" t="str">
        <f>Last3Qtr</f>
        <v>T4 2022 _x000D_
Bâle III</v>
      </c>
      <c r="C60" s="2121"/>
      <c r="D60" s="985"/>
      <c r="E60" s="693"/>
      <c r="F60" s="693"/>
      <c r="G60" s="693"/>
      <c r="H60" s="706"/>
      <c r="I60" s="693"/>
      <c r="J60" s="693"/>
      <c r="K60" s="693"/>
      <c r="L60" s="693"/>
      <c r="M60" s="985"/>
      <c r="N60" s="693"/>
      <c r="O60" s="693"/>
      <c r="P60" s="706"/>
      <c r="Q60" s="985"/>
      <c r="R60" s="693"/>
      <c r="S60" s="693"/>
      <c r="T60" s="706"/>
      <c r="U60" s="2"/>
    </row>
    <row r="61" spans="1:21" s="243" customFormat="1" ht="18" customHeight="1">
      <c r="A61" s="2"/>
      <c r="B61" s="984">
        <v>1</v>
      </c>
      <c r="C61" s="408" t="s">
        <v>1411</v>
      </c>
      <c r="D61" s="283">
        <v>19109</v>
      </c>
      <c r="E61" s="282">
        <v>3005</v>
      </c>
      <c r="F61" s="282">
        <v>1133</v>
      </c>
      <c r="G61" s="282">
        <v>52</v>
      </c>
      <c r="H61" s="281">
        <v>3</v>
      </c>
      <c r="I61" s="282">
        <v>191</v>
      </c>
      <c r="J61" s="282">
        <v>23111</v>
      </c>
      <c r="K61" s="282">
        <v>0</v>
      </c>
      <c r="L61" s="282">
        <v>0</v>
      </c>
      <c r="M61" s="283">
        <v>71</v>
      </c>
      <c r="N61" s="282">
        <v>3971</v>
      </c>
      <c r="O61" s="282">
        <v>0</v>
      </c>
      <c r="P61" s="281">
        <v>0</v>
      </c>
      <c r="Q61" s="283">
        <v>6</v>
      </c>
      <c r="R61" s="282">
        <v>317</v>
      </c>
      <c r="S61" s="282">
        <v>0</v>
      </c>
      <c r="T61" s="281">
        <v>0</v>
      </c>
      <c r="U61" s="2"/>
    </row>
    <row r="62" spans="1:21" s="243" customFormat="1" ht="14.85" customHeight="1">
      <c r="A62" s="2"/>
      <c r="B62" s="904">
        <v>2</v>
      </c>
      <c r="C62" s="690" t="s">
        <v>464</v>
      </c>
      <c r="D62" s="189">
        <v>19109</v>
      </c>
      <c r="E62" s="188">
        <v>3005</v>
      </c>
      <c r="F62" s="188">
        <v>1133</v>
      </c>
      <c r="G62" s="188">
        <v>52</v>
      </c>
      <c r="H62" s="187">
        <v>3</v>
      </c>
      <c r="I62" s="188">
        <v>191</v>
      </c>
      <c r="J62" s="188">
        <v>23111</v>
      </c>
      <c r="K62" s="188">
        <v>0</v>
      </c>
      <c r="L62" s="188">
        <v>0</v>
      </c>
      <c r="M62" s="189">
        <v>71</v>
      </c>
      <c r="N62" s="188">
        <v>3971</v>
      </c>
      <c r="O62" s="188">
        <v>0</v>
      </c>
      <c r="P62" s="187">
        <v>0</v>
      </c>
      <c r="Q62" s="189">
        <v>6</v>
      </c>
      <c r="R62" s="188">
        <v>317</v>
      </c>
      <c r="S62" s="188">
        <v>0</v>
      </c>
      <c r="T62" s="187">
        <v>0</v>
      </c>
      <c r="U62" s="2"/>
    </row>
    <row r="63" spans="1:21" s="243" customFormat="1" ht="14.85" customHeight="1">
      <c r="A63" s="2"/>
      <c r="B63" s="904">
        <v>3</v>
      </c>
      <c r="C63" s="982" t="s">
        <v>1017</v>
      </c>
      <c r="D63" s="189">
        <v>19109</v>
      </c>
      <c r="E63" s="188">
        <v>3005</v>
      </c>
      <c r="F63" s="188">
        <v>1133</v>
      </c>
      <c r="G63" s="188">
        <v>52</v>
      </c>
      <c r="H63" s="187">
        <v>3</v>
      </c>
      <c r="I63" s="188">
        <v>191</v>
      </c>
      <c r="J63" s="188">
        <v>23111</v>
      </c>
      <c r="K63" s="188">
        <v>0</v>
      </c>
      <c r="L63" s="188">
        <v>0</v>
      </c>
      <c r="M63" s="189">
        <v>71</v>
      </c>
      <c r="N63" s="188">
        <v>3971</v>
      </c>
      <c r="O63" s="188">
        <v>0</v>
      </c>
      <c r="P63" s="187">
        <v>0</v>
      </c>
      <c r="Q63" s="189">
        <v>6</v>
      </c>
      <c r="R63" s="188">
        <v>317</v>
      </c>
      <c r="S63" s="188">
        <v>0</v>
      </c>
      <c r="T63" s="187">
        <v>0</v>
      </c>
      <c r="U63" s="2"/>
    </row>
    <row r="64" spans="1:21" s="243" customFormat="1" ht="25.5">
      <c r="A64" s="2"/>
      <c r="B64" s="904">
        <v>4</v>
      </c>
      <c r="C64" s="983" t="s">
        <v>1018</v>
      </c>
      <c r="D64" s="189">
        <v>13617</v>
      </c>
      <c r="E64" s="188">
        <v>1302</v>
      </c>
      <c r="F64" s="188">
        <v>0</v>
      </c>
      <c r="G64" s="188">
        <v>0</v>
      </c>
      <c r="H64" s="187">
        <v>3</v>
      </c>
      <c r="I64" s="188">
        <v>191</v>
      </c>
      <c r="J64" s="188">
        <v>14731</v>
      </c>
      <c r="K64" s="188">
        <v>0</v>
      </c>
      <c r="L64" s="188">
        <v>0</v>
      </c>
      <c r="M64" s="189">
        <v>71</v>
      </c>
      <c r="N64" s="188">
        <v>2053</v>
      </c>
      <c r="O64" s="188">
        <v>0</v>
      </c>
      <c r="P64" s="187">
        <v>0</v>
      </c>
      <c r="Q64" s="189">
        <v>6</v>
      </c>
      <c r="R64" s="188">
        <v>164</v>
      </c>
      <c r="S64" s="188">
        <v>0</v>
      </c>
      <c r="T64" s="187">
        <v>0</v>
      </c>
      <c r="U64" s="2"/>
    </row>
    <row r="65" spans="1:21" s="243" customFormat="1" ht="14.85" customHeight="1">
      <c r="A65" s="2"/>
      <c r="B65" s="904">
        <v>5</v>
      </c>
      <c r="C65" s="983" t="s">
        <v>1019</v>
      </c>
      <c r="D65" s="189">
        <v>5492</v>
      </c>
      <c r="E65" s="188">
        <v>1703</v>
      </c>
      <c r="F65" s="188">
        <v>1133</v>
      </c>
      <c r="G65" s="188">
        <v>52</v>
      </c>
      <c r="H65" s="187">
        <v>0</v>
      </c>
      <c r="I65" s="188">
        <v>0</v>
      </c>
      <c r="J65" s="188">
        <v>8380</v>
      </c>
      <c r="K65" s="188">
        <v>0</v>
      </c>
      <c r="L65" s="188">
        <v>0</v>
      </c>
      <c r="M65" s="189">
        <v>0</v>
      </c>
      <c r="N65" s="188">
        <v>1918</v>
      </c>
      <c r="O65" s="188">
        <v>0</v>
      </c>
      <c r="P65" s="187">
        <v>0</v>
      </c>
      <c r="Q65" s="189">
        <v>0</v>
      </c>
      <c r="R65" s="188">
        <v>153</v>
      </c>
      <c r="S65" s="188">
        <v>0</v>
      </c>
      <c r="T65" s="187">
        <v>0</v>
      </c>
      <c r="U65" s="2"/>
    </row>
    <row r="66" spans="1:21" s="243" customFormat="1" ht="14.85" customHeight="1">
      <c r="A66" s="2"/>
      <c r="B66" s="904">
        <v>6</v>
      </c>
      <c r="C66" s="982" t="s">
        <v>1020</v>
      </c>
      <c r="D66" s="189">
        <v>0</v>
      </c>
      <c r="E66" s="188">
        <v>0</v>
      </c>
      <c r="F66" s="188">
        <v>0</v>
      </c>
      <c r="G66" s="188">
        <v>0</v>
      </c>
      <c r="H66" s="187">
        <v>0</v>
      </c>
      <c r="I66" s="188">
        <v>0</v>
      </c>
      <c r="J66" s="188">
        <v>0</v>
      </c>
      <c r="K66" s="188">
        <v>0</v>
      </c>
      <c r="L66" s="188">
        <v>0</v>
      </c>
      <c r="M66" s="189">
        <v>0</v>
      </c>
      <c r="N66" s="188">
        <v>0</v>
      </c>
      <c r="O66" s="188">
        <v>0</v>
      </c>
      <c r="P66" s="187">
        <v>0</v>
      </c>
      <c r="Q66" s="189">
        <v>0</v>
      </c>
      <c r="R66" s="188">
        <v>0</v>
      </c>
      <c r="S66" s="188">
        <v>0</v>
      </c>
      <c r="T66" s="187">
        <v>0</v>
      </c>
      <c r="U66" s="2"/>
    </row>
    <row r="67" spans="1:21" s="243" customFormat="1" ht="14.85" customHeight="1">
      <c r="A67" s="2"/>
      <c r="B67" s="904">
        <v>7</v>
      </c>
      <c r="C67" s="983" t="s">
        <v>1235</v>
      </c>
      <c r="D67" s="189">
        <v>0</v>
      </c>
      <c r="E67" s="188">
        <v>0</v>
      </c>
      <c r="F67" s="188">
        <v>0</v>
      </c>
      <c r="G67" s="188">
        <v>0</v>
      </c>
      <c r="H67" s="187">
        <v>0</v>
      </c>
      <c r="I67" s="188">
        <v>0</v>
      </c>
      <c r="J67" s="188">
        <v>0</v>
      </c>
      <c r="K67" s="188">
        <v>0</v>
      </c>
      <c r="L67" s="188">
        <v>0</v>
      </c>
      <c r="M67" s="189">
        <v>0</v>
      </c>
      <c r="N67" s="188">
        <v>0</v>
      </c>
      <c r="O67" s="188">
        <v>0</v>
      </c>
      <c r="P67" s="187">
        <v>0</v>
      </c>
      <c r="Q67" s="189">
        <v>0</v>
      </c>
      <c r="R67" s="188">
        <v>0</v>
      </c>
      <c r="S67" s="188">
        <v>0</v>
      </c>
      <c r="T67" s="187">
        <v>0</v>
      </c>
      <c r="U67" s="2"/>
    </row>
    <row r="68" spans="1:21" s="243" customFormat="1" ht="25.5">
      <c r="A68" s="2"/>
      <c r="B68" s="904">
        <v>8</v>
      </c>
      <c r="C68" s="983" t="s">
        <v>1377</v>
      </c>
      <c r="D68" s="189">
        <v>0</v>
      </c>
      <c r="E68" s="188">
        <v>0</v>
      </c>
      <c r="F68" s="188">
        <v>0</v>
      </c>
      <c r="G68" s="188">
        <v>0</v>
      </c>
      <c r="H68" s="187">
        <v>0</v>
      </c>
      <c r="I68" s="188">
        <v>0</v>
      </c>
      <c r="J68" s="188">
        <v>0</v>
      </c>
      <c r="K68" s="188">
        <v>0</v>
      </c>
      <c r="L68" s="188">
        <v>0</v>
      </c>
      <c r="M68" s="189">
        <v>0</v>
      </c>
      <c r="N68" s="188">
        <v>0</v>
      </c>
      <c r="O68" s="188">
        <v>0</v>
      </c>
      <c r="P68" s="187">
        <v>0</v>
      </c>
      <c r="Q68" s="189">
        <v>0</v>
      </c>
      <c r="R68" s="188">
        <v>0</v>
      </c>
      <c r="S68" s="188">
        <v>0</v>
      </c>
      <c r="T68" s="187">
        <v>0</v>
      </c>
      <c r="U68" s="2"/>
    </row>
    <row r="69" spans="1:21" s="243" customFormat="1" ht="14.85" customHeight="1">
      <c r="A69" s="2"/>
      <c r="B69" s="904">
        <v>9</v>
      </c>
      <c r="C69" s="690" t="s">
        <v>465</v>
      </c>
      <c r="D69" s="189">
        <v>0</v>
      </c>
      <c r="E69" s="188">
        <v>0</v>
      </c>
      <c r="F69" s="188">
        <v>0</v>
      </c>
      <c r="G69" s="188">
        <v>0</v>
      </c>
      <c r="H69" s="187">
        <v>0</v>
      </c>
      <c r="I69" s="188">
        <v>0</v>
      </c>
      <c r="J69" s="188">
        <v>0</v>
      </c>
      <c r="K69" s="188">
        <v>0</v>
      </c>
      <c r="L69" s="188">
        <v>0</v>
      </c>
      <c r="M69" s="189">
        <v>0</v>
      </c>
      <c r="N69" s="188">
        <v>0</v>
      </c>
      <c r="O69" s="188">
        <v>0</v>
      </c>
      <c r="P69" s="187">
        <v>0</v>
      </c>
      <c r="Q69" s="189">
        <v>0</v>
      </c>
      <c r="R69" s="188">
        <v>0</v>
      </c>
      <c r="S69" s="188">
        <v>0</v>
      </c>
      <c r="T69" s="187">
        <v>0</v>
      </c>
      <c r="U69" s="2"/>
    </row>
    <row r="70" spans="1:21" s="243" customFormat="1" ht="14.85" customHeight="1">
      <c r="A70" s="2"/>
      <c r="B70" s="904">
        <v>10</v>
      </c>
      <c r="C70" s="982" t="s">
        <v>1017</v>
      </c>
      <c r="D70" s="189">
        <v>0</v>
      </c>
      <c r="E70" s="188">
        <v>0</v>
      </c>
      <c r="F70" s="188">
        <v>0</v>
      </c>
      <c r="G70" s="188">
        <v>0</v>
      </c>
      <c r="H70" s="187">
        <v>0</v>
      </c>
      <c r="I70" s="188">
        <v>0</v>
      </c>
      <c r="J70" s="188">
        <v>0</v>
      </c>
      <c r="K70" s="188">
        <v>0</v>
      </c>
      <c r="L70" s="188">
        <v>0</v>
      </c>
      <c r="M70" s="189">
        <v>0</v>
      </c>
      <c r="N70" s="188">
        <v>0</v>
      </c>
      <c r="O70" s="188">
        <v>0</v>
      </c>
      <c r="P70" s="187">
        <v>0</v>
      </c>
      <c r="Q70" s="189">
        <v>0</v>
      </c>
      <c r="R70" s="188">
        <v>0</v>
      </c>
      <c r="S70" s="188">
        <v>0</v>
      </c>
      <c r="T70" s="187">
        <v>0</v>
      </c>
      <c r="U70" s="2"/>
    </row>
    <row r="71" spans="1:21" s="243" customFormat="1" ht="25.5">
      <c r="A71" s="2"/>
      <c r="B71" s="904">
        <v>11</v>
      </c>
      <c r="C71" s="983" t="s">
        <v>1018</v>
      </c>
      <c r="D71" s="189">
        <v>0</v>
      </c>
      <c r="E71" s="188">
        <v>0</v>
      </c>
      <c r="F71" s="188">
        <v>0</v>
      </c>
      <c r="G71" s="188">
        <v>0</v>
      </c>
      <c r="H71" s="187">
        <v>0</v>
      </c>
      <c r="I71" s="188">
        <v>0</v>
      </c>
      <c r="J71" s="188">
        <v>0</v>
      </c>
      <c r="K71" s="188">
        <v>0</v>
      </c>
      <c r="L71" s="188">
        <v>0</v>
      </c>
      <c r="M71" s="189">
        <v>0</v>
      </c>
      <c r="N71" s="188">
        <v>0</v>
      </c>
      <c r="O71" s="188">
        <v>0</v>
      </c>
      <c r="P71" s="187">
        <v>0</v>
      </c>
      <c r="Q71" s="189">
        <v>0</v>
      </c>
      <c r="R71" s="188">
        <v>0</v>
      </c>
      <c r="S71" s="188">
        <v>0</v>
      </c>
      <c r="T71" s="187">
        <v>0</v>
      </c>
      <c r="U71" s="2"/>
    </row>
    <row r="72" spans="1:21" s="243" customFormat="1" ht="14.85" customHeight="1">
      <c r="A72" s="2"/>
      <c r="B72" s="904">
        <v>12</v>
      </c>
      <c r="C72" s="983" t="s">
        <v>1019</v>
      </c>
      <c r="D72" s="189">
        <v>0</v>
      </c>
      <c r="E72" s="188">
        <v>0</v>
      </c>
      <c r="F72" s="188">
        <v>0</v>
      </c>
      <c r="G72" s="188">
        <v>0</v>
      </c>
      <c r="H72" s="187">
        <v>0</v>
      </c>
      <c r="I72" s="188">
        <v>0</v>
      </c>
      <c r="J72" s="188">
        <v>0</v>
      </c>
      <c r="K72" s="188">
        <v>0</v>
      </c>
      <c r="L72" s="188">
        <v>0</v>
      </c>
      <c r="M72" s="189">
        <v>0</v>
      </c>
      <c r="N72" s="188">
        <v>0</v>
      </c>
      <c r="O72" s="188">
        <v>0</v>
      </c>
      <c r="P72" s="187">
        <v>0</v>
      </c>
      <c r="Q72" s="189">
        <v>0</v>
      </c>
      <c r="R72" s="188">
        <v>0</v>
      </c>
      <c r="S72" s="188">
        <v>0</v>
      </c>
      <c r="T72" s="187">
        <v>0</v>
      </c>
      <c r="U72" s="2"/>
    </row>
    <row r="73" spans="1:21" s="243" customFormat="1" ht="14.85" customHeight="1">
      <c r="A73" s="2"/>
      <c r="B73" s="904">
        <v>13</v>
      </c>
      <c r="C73" s="982" t="s">
        <v>1020</v>
      </c>
      <c r="D73" s="189">
        <v>0</v>
      </c>
      <c r="E73" s="188">
        <v>0</v>
      </c>
      <c r="F73" s="188">
        <v>0</v>
      </c>
      <c r="G73" s="188">
        <v>0</v>
      </c>
      <c r="H73" s="187">
        <v>0</v>
      </c>
      <c r="I73" s="188">
        <v>0</v>
      </c>
      <c r="J73" s="188">
        <v>0</v>
      </c>
      <c r="K73" s="188">
        <v>0</v>
      </c>
      <c r="L73" s="188">
        <v>0</v>
      </c>
      <c r="M73" s="189">
        <v>0</v>
      </c>
      <c r="N73" s="188">
        <v>0</v>
      </c>
      <c r="O73" s="188">
        <v>0</v>
      </c>
      <c r="P73" s="187">
        <v>0</v>
      </c>
      <c r="Q73" s="189">
        <v>0</v>
      </c>
      <c r="R73" s="188">
        <v>0</v>
      </c>
      <c r="S73" s="188">
        <v>0</v>
      </c>
      <c r="T73" s="187">
        <v>0</v>
      </c>
      <c r="U73" s="2"/>
    </row>
    <row r="74" spans="1:21" s="243" customFormat="1" ht="14.85" customHeight="1">
      <c r="A74" s="2"/>
      <c r="B74" s="904">
        <v>14</v>
      </c>
      <c r="C74" s="983" t="s">
        <v>1235</v>
      </c>
      <c r="D74" s="189">
        <v>0</v>
      </c>
      <c r="E74" s="188">
        <v>0</v>
      </c>
      <c r="F74" s="188">
        <v>0</v>
      </c>
      <c r="G74" s="188">
        <v>0</v>
      </c>
      <c r="H74" s="187">
        <v>0</v>
      </c>
      <c r="I74" s="188">
        <v>0</v>
      </c>
      <c r="J74" s="188">
        <v>0</v>
      </c>
      <c r="K74" s="188">
        <v>0</v>
      </c>
      <c r="L74" s="188">
        <v>0</v>
      </c>
      <c r="M74" s="189">
        <v>0</v>
      </c>
      <c r="N74" s="188">
        <v>0</v>
      </c>
      <c r="O74" s="188">
        <v>0</v>
      </c>
      <c r="P74" s="187">
        <v>0</v>
      </c>
      <c r="Q74" s="189">
        <v>0</v>
      </c>
      <c r="R74" s="188">
        <v>0</v>
      </c>
      <c r="S74" s="188">
        <v>0</v>
      </c>
      <c r="T74" s="187">
        <v>0</v>
      </c>
      <c r="U74" s="2"/>
    </row>
    <row r="75" spans="1:21" s="243" customFormat="1" ht="25.5">
      <c r="A75" s="2"/>
      <c r="B75" s="981">
        <v>15</v>
      </c>
      <c r="C75" s="983" t="s">
        <v>1377</v>
      </c>
      <c r="D75" s="980">
        <v>0</v>
      </c>
      <c r="E75" s="547">
        <v>0</v>
      </c>
      <c r="F75" s="547">
        <v>0</v>
      </c>
      <c r="G75" s="547">
        <v>0</v>
      </c>
      <c r="H75" s="546">
        <v>0</v>
      </c>
      <c r="I75" s="547">
        <v>0</v>
      </c>
      <c r="J75" s="547">
        <v>0</v>
      </c>
      <c r="K75" s="547">
        <v>0</v>
      </c>
      <c r="L75" s="547">
        <v>0</v>
      </c>
      <c r="M75" s="980">
        <v>0</v>
      </c>
      <c r="N75" s="547">
        <v>0</v>
      </c>
      <c r="O75" s="547">
        <v>0</v>
      </c>
      <c r="P75" s="546">
        <v>0</v>
      </c>
      <c r="Q75" s="980">
        <v>0</v>
      </c>
      <c r="R75" s="547">
        <v>0</v>
      </c>
      <c r="S75" s="547">
        <v>0</v>
      </c>
      <c r="T75" s="546">
        <v>0</v>
      </c>
      <c r="U75" s="2"/>
    </row>
    <row r="76" spans="1:21" s="243" customFormat="1" ht="5.85" customHeight="1">
      <c r="A76" s="2"/>
      <c r="B76" s="866"/>
      <c r="C76" s="979"/>
      <c r="D76" s="638"/>
      <c r="E76" s="638"/>
      <c r="F76" s="638"/>
      <c r="G76" s="638"/>
      <c r="H76" s="638"/>
      <c r="I76" s="638"/>
      <c r="J76" s="638"/>
      <c r="K76" s="638"/>
      <c r="L76" s="638"/>
      <c r="M76" s="638"/>
      <c r="N76" s="638"/>
      <c r="O76" s="638"/>
      <c r="P76" s="638"/>
      <c r="Q76" s="638"/>
      <c r="R76" s="638"/>
      <c r="S76" s="638"/>
      <c r="T76" s="638"/>
      <c r="U76" s="2"/>
    </row>
    <row r="77" spans="1:21" s="243" customFormat="1" ht="24" customHeight="1">
      <c r="A77" s="2"/>
      <c r="B77" s="2003" t="s">
        <v>814</v>
      </c>
      <c r="C77" s="2003"/>
      <c r="D77" s="2003"/>
      <c r="E77" s="2003"/>
      <c r="F77" s="2003"/>
      <c r="G77" s="2003"/>
      <c r="H77" s="2003"/>
      <c r="I77" s="2003"/>
      <c r="J77" s="2003"/>
      <c r="K77" s="2003"/>
      <c r="L77" s="2003"/>
      <c r="M77" s="2003"/>
      <c r="N77" s="2003"/>
      <c r="O77" s="2003"/>
      <c r="P77" s="2003"/>
      <c r="Q77" s="2003"/>
      <c r="R77" s="2003"/>
      <c r="S77" s="2003"/>
      <c r="T77" s="2003"/>
      <c r="U77" s="2"/>
    </row>
    <row r="78" spans="1:21" s="243" customFormat="1" ht="12.75">
      <c r="A78" s="2"/>
      <c r="B78" s="2176" t="s">
        <v>815</v>
      </c>
      <c r="C78" s="2176"/>
      <c r="D78" s="2176"/>
      <c r="E78" s="2176"/>
      <c r="F78" s="2176"/>
      <c r="G78" s="2176"/>
      <c r="H78" s="2176"/>
      <c r="I78" s="2176"/>
      <c r="J78" s="2176"/>
      <c r="K78" s="2176"/>
      <c r="L78" s="2176"/>
      <c r="M78" s="2176"/>
      <c r="N78" s="2176"/>
      <c r="O78" s="2176"/>
      <c r="P78" s="2176"/>
      <c r="Q78" s="2176"/>
      <c r="R78" s="2176"/>
      <c r="S78" s="2176"/>
      <c r="T78" s="2176"/>
      <c r="U78" s="2"/>
    </row>
    <row r="79" spans="1:21" s="243" customFormat="1" ht="2.85" customHeight="1">
      <c r="A79" s="2"/>
      <c r="B79" s="2"/>
      <c r="C79" s="2"/>
      <c r="D79" s="2"/>
      <c r="E79" s="2"/>
      <c r="F79" s="2"/>
      <c r="G79" s="2"/>
      <c r="H79" s="2"/>
      <c r="I79" s="2"/>
      <c r="J79" s="2"/>
      <c r="K79" s="2"/>
      <c r="L79" s="2"/>
      <c r="M79" s="2"/>
      <c r="N79" s="2"/>
      <c r="O79" s="2"/>
      <c r="P79" s="2"/>
      <c r="Q79" s="2"/>
      <c r="R79" s="2"/>
      <c r="S79" s="2"/>
      <c r="T79" s="2"/>
      <c r="U79" s="2"/>
    </row>
    <row r="80" spans="1:21" s="243" customFormat="1" ht="12.75" hidden="1">
      <c r="A80" s="2"/>
      <c r="U80" s="2"/>
    </row>
    <row r="81" spans="1:21" s="243" customFormat="1" ht="12.75" hidden="1">
      <c r="A81" s="2"/>
      <c r="U81" s="2"/>
    </row>
    <row r="82" spans="1:21" s="243" customFormat="1" ht="12.75" hidden="1">
      <c r="A82" s="2"/>
      <c r="U82" s="2"/>
    </row>
    <row r="83" spans="1:21" s="243" customFormat="1" ht="12.75" hidden="1">
      <c r="A83" s="2"/>
      <c r="U83" s="2"/>
    </row>
    <row r="84" spans="1:21" s="243" customFormat="1" ht="12.75" hidden="1">
      <c r="A84" s="2"/>
      <c r="U84" s="2"/>
    </row>
    <row r="85" spans="1:21" s="243" customFormat="1" ht="12.75" hidden="1">
      <c r="A85" s="2"/>
      <c r="U85" s="2"/>
    </row>
    <row r="86" spans="1:21" s="243" customFormat="1" ht="12.75" hidden="1">
      <c r="A86" s="2"/>
      <c r="U86" s="2"/>
    </row>
    <row r="87" spans="1:21" s="243" customFormat="1" ht="12.75" hidden="1">
      <c r="A87" s="2"/>
      <c r="U87" s="2"/>
    </row>
    <row r="88" spans="1:21" s="243" customFormat="1" ht="12.75" hidden="1">
      <c r="A88" s="2"/>
      <c r="U88" s="2"/>
    </row>
    <row r="89" spans="1:21" s="243" customFormat="1" ht="12.75" hidden="1">
      <c r="A89" s="2"/>
      <c r="U89" s="2"/>
    </row>
    <row r="90" spans="1:21" s="243" customFormat="1" ht="12.75" hidden="1">
      <c r="A90" s="2"/>
      <c r="U90" s="2"/>
    </row>
    <row r="91" spans="1:21" s="243" customFormat="1" ht="12.75" hidden="1">
      <c r="A91" s="2"/>
      <c r="U91" s="2"/>
    </row>
    <row r="92" spans="1:21" s="243" customFormat="1" ht="12.75" hidden="1">
      <c r="A92" s="2"/>
      <c r="U92" s="2"/>
    </row>
    <row r="93" spans="1:21" s="243" customFormat="1" ht="12.75" hidden="1">
      <c r="A93" s="2"/>
      <c r="U93" s="2"/>
    </row>
    <row r="94" spans="1:21" s="243" customFormat="1" ht="12.75" hidden="1">
      <c r="A94" s="2"/>
      <c r="U94" s="2"/>
    </row>
    <row r="95" spans="1:21" s="243" customFormat="1" ht="12.75" hidden="1">
      <c r="A95" s="2"/>
      <c r="U95" s="2"/>
    </row>
    <row r="96" spans="1:21" s="243" customFormat="1" ht="12.75" hidden="1">
      <c r="A96" s="2"/>
      <c r="U96" s="2"/>
    </row>
    <row r="97" spans="1:21" s="243" customFormat="1" ht="12.75" hidden="1">
      <c r="A97" s="2"/>
      <c r="U97" s="2"/>
    </row>
    <row r="98" spans="1:21" s="243" customFormat="1" ht="12.75" hidden="1">
      <c r="A98" s="2"/>
      <c r="U98" s="2"/>
    </row>
    <row r="99" spans="1:21" s="243" customFormat="1" ht="12.75" hidden="1">
      <c r="A99" s="2"/>
      <c r="U99" s="2"/>
    </row>
    <row r="100" spans="1:21" s="243" customFormat="1" ht="12.75" hidden="1">
      <c r="A100" s="2"/>
      <c r="U100" s="2"/>
    </row>
    <row r="101" spans="1:21" s="243" customFormat="1" ht="12.75" hidden="1">
      <c r="A101" s="2"/>
      <c r="U101" s="2"/>
    </row>
    <row r="102" spans="1:21" s="243" customFormat="1" ht="12.75" hidden="1">
      <c r="A102" s="2"/>
      <c r="U102" s="2"/>
    </row>
    <row r="103" spans="1:21" s="243" customFormat="1" ht="12.75" hidden="1">
      <c r="A103" s="2"/>
      <c r="U103" s="2"/>
    </row>
    <row r="104" spans="1:21" s="243" customFormat="1" ht="12.75" hidden="1">
      <c r="A104" s="2"/>
      <c r="U104" s="2"/>
    </row>
    <row r="105" spans="1:21" s="243" customFormat="1" ht="12.75" hidden="1">
      <c r="A105" s="2"/>
      <c r="U105" s="2"/>
    </row>
    <row r="106" spans="1:21" s="243" customFormat="1" ht="12.75" hidden="1">
      <c r="A106" s="2"/>
      <c r="U106" s="2"/>
    </row>
    <row r="107" spans="1:21" s="243" customFormat="1" ht="12.75" hidden="1">
      <c r="A107" s="2"/>
      <c r="U107" s="2"/>
    </row>
    <row r="108" spans="1:21" s="243" customFormat="1" ht="12.75" hidden="1">
      <c r="A108" s="2"/>
      <c r="U108" s="2"/>
    </row>
    <row r="109" spans="1:21" s="243" customFormat="1" ht="12.75" hidden="1">
      <c r="A109" s="2"/>
      <c r="U109" s="2"/>
    </row>
    <row r="110" spans="1:21" s="243" customFormat="1" ht="12.75" hidden="1">
      <c r="A110" s="2"/>
      <c r="U110" s="2"/>
    </row>
    <row r="111" spans="1:21" s="243" customFormat="1" ht="12.75" hidden="1">
      <c r="A111" s="2"/>
      <c r="U111" s="2"/>
    </row>
    <row r="112" spans="1:21" s="243" customFormat="1" ht="12.75" hidden="1">
      <c r="A112" s="2"/>
      <c r="U112" s="2"/>
    </row>
    <row r="113" spans="1:21" s="243" customFormat="1" ht="12.75" hidden="1">
      <c r="A113" s="2"/>
      <c r="U113" s="2"/>
    </row>
    <row r="114" spans="1:21" s="243" customFormat="1" ht="12.75" hidden="1">
      <c r="A114" s="2"/>
      <c r="U114" s="2"/>
    </row>
    <row r="115" spans="1:21" s="243" customFormat="1" ht="12.75" hidden="1">
      <c r="A115" s="2"/>
      <c r="U115" s="2"/>
    </row>
    <row r="116" spans="1:21" s="243" customFormat="1" ht="12.75" hidden="1">
      <c r="A116" s="2"/>
      <c r="U116" s="2"/>
    </row>
    <row r="117" spans="1:21" s="243" customFormat="1" ht="12.75" hidden="1">
      <c r="A117" s="2"/>
      <c r="U117" s="2"/>
    </row>
    <row r="118" spans="1:21" s="243" customFormat="1" ht="12.75" hidden="1">
      <c r="A118" s="2"/>
      <c r="U118" s="2"/>
    </row>
    <row r="119" spans="1:21" s="243" customFormat="1" ht="12.75" hidden="1">
      <c r="A119" s="2"/>
      <c r="U119" s="2"/>
    </row>
    <row r="120" spans="1:21" s="243" customFormat="1" ht="12.75" hidden="1">
      <c r="A120" s="2"/>
      <c r="U120" s="2"/>
    </row>
    <row r="121" spans="1:21" s="243" customFormat="1" ht="12.75" hidden="1">
      <c r="A121" s="2"/>
      <c r="U121" s="2"/>
    </row>
    <row r="122" spans="1:21" s="243" customFormat="1" ht="12.75" hidden="1">
      <c r="A122" s="2"/>
      <c r="U122" s="2"/>
    </row>
    <row r="123" spans="1:21" s="243" customFormat="1" ht="12.75" hidden="1">
      <c r="A123" s="2"/>
      <c r="U123" s="2"/>
    </row>
    <row r="124" spans="1:21" s="243" customFormat="1" ht="12.75" hidden="1">
      <c r="A124" s="2"/>
      <c r="U124" s="2"/>
    </row>
    <row r="125" spans="1:21" s="243" customFormat="1" ht="12.75" hidden="1">
      <c r="A125" s="2"/>
      <c r="U125" s="2"/>
    </row>
    <row r="126" spans="1:21" s="243" customFormat="1" ht="12.75" hidden="1">
      <c r="A126" s="2"/>
      <c r="U126" s="2"/>
    </row>
    <row r="127" spans="1:21" s="243" customFormat="1" ht="12.75" hidden="1">
      <c r="A127" s="2"/>
      <c r="U127" s="2"/>
    </row>
    <row r="128" spans="1:21" s="243" customFormat="1" ht="12.75" hidden="1">
      <c r="A128" s="2"/>
      <c r="U128" s="2"/>
    </row>
    <row r="129" spans="1:21" s="243" customFormat="1" ht="12.75" hidden="1">
      <c r="A129" s="2"/>
      <c r="U129" s="2"/>
    </row>
    <row r="130" spans="1:21" s="243" customFormat="1" ht="12.75" hidden="1">
      <c r="A130" s="2"/>
      <c r="U130" s="2"/>
    </row>
    <row r="131" spans="1:21" s="243" customFormat="1" ht="12.75" hidden="1">
      <c r="A131" s="2"/>
      <c r="U131" s="2"/>
    </row>
    <row r="132" spans="1:21" s="243" customFormat="1" ht="12.75" hidden="1">
      <c r="A132" s="2"/>
      <c r="U132" s="2"/>
    </row>
    <row r="133" spans="1:21" s="243" customFormat="1" ht="12.75" hidden="1">
      <c r="A133" s="2"/>
      <c r="U133" s="2"/>
    </row>
    <row r="134" spans="1:21" s="243" customFormat="1" ht="12.75" hidden="1">
      <c r="A134" s="2"/>
      <c r="U134" s="2"/>
    </row>
    <row r="135" spans="1:21" s="243" customFormat="1" ht="12.75" hidden="1">
      <c r="A135" s="2"/>
      <c r="U135" s="2"/>
    </row>
    <row r="136" spans="1:21" s="243" customFormat="1" ht="12.75" hidden="1">
      <c r="A136" s="2"/>
      <c r="U136" s="2"/>
    </row>
    <row r="137" spans="1:21" s="243" customFormat="1" ht="12.75" hidden="1">
      <c r="A137" s="2"/>
      <c r="U137" s="2"/>
    </row>
    <row r="138" spans="1:21" s="243" customFormat="1" ht="12.75" hidden="1">
      <c r="A138" s="2"/>
      <c r="U138" s="2"/>
    </row>
    <row r="139" spans="1:21" s="243" customFormat="1" ht="12.75" hidden="1">
      <c r="A139" s="2"/>
      <c r="U139" s="2"/>
    </row>
    <row r="140" spans="1:21" s="243" customFormat="1" ht="12.75" hidden="1">
      <c r="A140" s="2"/>
      <c r="U140" s="2"/>
    </row>
    <row r="141" spans="1:21" s="243" customFormat="1" ht="12.75" hidden="1">
      <c r="A141" s="2"/>
      <c r="U141" s="2"/>
    </row>
    <row r="142" spans="1:21" s="243" customFormat="1" ht="12.75" hidden="1">
      <c r="A142" s="2"/>
      <c r="U142" s="2"/>
    </row>
    <row r="143" spans="1:21" s="243" customFormat="1" ht="12.75" hidden="1">
      <c r="A143" s="2"/>
      <c r="U143" s="2"/>
    </row>
    <row r="144" spans="1:21" s="243" customFormat="1" ht="12.75" hidden="1">
      <c r="A144" s="2"/>
      <c r="U144" s="2"/>
    </row>
    <row r="145" spans="1:21" s="243" customFormat="1" ht="12.75" hidden="1">
      <c r="A145" s="2"/>
      <c r="U145" s="2"/>
    </row>
    <row r="146" spans="1:21" s="243" customFormat="1" ht="12.75" hidden="1">
      <c r="A146" s="2"/>
      <c r="U146" s="2"/>
    </row>
    <row r="147" spans="1:21" s="243" customFormat="1" ht="12.75" hidden="1">
      <c r="A147" s="2"/>
      <c r="U147" s="2"/>
    </row>
    <row r="148" spans="1:21" s="243" customFormat="1" ht="12.75" hidden="1">
      <c r="A148" s="2"/>
      <c r="U148" s="2"/>
    </row>
    <row r="149" spans="1:21" s="243" customFormat="1" ht="12.75" hidden="1">
      <c r="A149" s="2"/>
      <c r="U149" s="2"/>
    </row>
    <row r="150" spans="1:21" s="243" customFormat="1" ht="12.75" hidden="1">
      <c r="A150" s="2"/>
      <c r="U150" s="2"/>
    </row>
    <row r="151" spans="1:21" s="243" customFormat="1" ht="12.75" hidden="1">
      <c r="A151" s="2"/>
      <c r="U151" s="2"/>
    </row>
    <row r="152" spans="1:21" s="243" customFormat="1" ht="12.75" hidden="1">
      <c r="A152" s="2"/>
      <c r="U152" s="2"/>
    </row>
    <row r="153" spans="1:21" s="243" customFormat="1" ht="12.75" hidden="1">
      <c r="A153" s="2"/>
      <c r="U153" s="2"/>
    </row>
    <row r="154" spans="1:21" s="243" customFormat="1" ht="12.75" hidden="1">
      <c r="A154" s="2"/>
      <c r="U154" s="2"/>
    </row>
    <row r="155" spans="1:21" s="243" customFormat="1" ht="12.75" hidden="1">
      <c r="A155" s="2"/>
      <c r="U155" s="2"/>
    </row>
    <row r="156" spans="1:21" s="243" customFormat="1" ht="12.75" hidden="1">
      <c r="A156" s="2"/>
      <c r="U156" s="2"/>
    </row>
    <row r="157" spans="1:21" s="243" customFormat="1" ht="12.75" hidden="1">
      <c r="A157" s="2"/>
      <c r="U157" s="2"/>
    </row>
    <row r="158" spans="1:21" s="243" customFormat="1" ht="12.75" hidden="1">
      <c r="A158" s="2"/>
      <c r="U158" s="2"/>
    </row>
    <row r="159" spans="1:21" s="243" customFormat="1" ht="12.75" hidden="1">
      <c r="A159" s="2"/>
      <c r="U159" s="2"/>
    </row>
    <row r="160" spans="1:21" s="243" customFormat="1" ht="12.75" hidden="1">
      <c r="A160" s="2"/>
      <c r="U160" s="2"/>
    </row>
  </sheetData>
  <mergeCells count="28">
    <mergeCell ref="M4:P5"/>
    <mergeCell ref="Q4:T5"/>
    <mergeCell ref="B26:C26"/>
    <mergeCell ref="T6:T8"/>
    <mergeCell ref="S6:S8"/>
    <mergeCell ref="I6:I8"/>
    <mergeCell ref="D6:D8"/>
    <mergeCell ref="E6:E8"/>
    <mergeCell ref="F6:F8"/>
    <mergeCell ref="G6:G8"/>
    <mergeCell ref="Q6:Q8"/>
    <mergeCell ref="R6:R8"/>
    <mergeCell ref="B60:C60"/>
    <mergeCell ref="B77:T77"/>
    <mergeCell ref="B43:C43"/>
    <mergeCell ref="B78:T78"/>
    <mergeCell ref="J6:J8"/>
    <mergeCell ref="K6:K8"/>
    <mergeCell ref="L6:L8"/>
    <mergeCell ref="M6:M8"/>
    <mergeCell ref="B3:C8"/>
    <mergeCell ref="D4:H5"/>
    <mergeCell ref="I4:L5"/>
    <mergeCell ref="H6:H8"/>
    <mergeCell ref="B9:C9"/>
    <mergeCell ref="N6:N8"/>
    <mergeCell ref="O6:O8"/>
    <mergeCell ref="P6:P8"/>
  </mergeCells>
  <hyperlinks>
    <hyperlink ref="B1" location="ToC!A1" display="Retour à la table des matières" xr:uid="{00000000-0004-0000-2800-000000000000}"/>
  </hyperlinks>
  <pageMargins left="0.51181102362204722" right="0.51181102362204722" top="0.51181102362204722" bottom="0.51181102362204722" header="0.23622047244094491" footer="0.23622047244094491"/>
  <pageSetup scale="65" firstPageNumber="6" fitToHeight="0" orientation="landscape" r:id="rId1"/>
  <headerFooter>
    <oddFooter>&amp;L&amp;G&amp;CInformations supplémentaires sur les 
fonds propres réglementaires&amp;RPage &amp;P de &amp;N]</oddFooter>
  </headerFooter>
  <rowBreaks count="1" manualBreakCount="1">
    <brk id="42" min="1" max="22" man="1"/>
  </rowBreaks>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4306B-49D7-4945-AD06-3CB18179EBA7}">
  <sheetPr codeName="Sheet38">
    <tabColor theme="5"/>
    <pageSetUpPr fitToPage="1"/>
  </sheetPr>
  <dimension ref="A1:U160"/>
  <sheetViews>
    <sheetView zoomScale="80" zoomScaleNormal="80" zoomScaleSheetLayoutView="100" workbookViewId="0"/>
  </sheetViews>
  <sheetFormatPr defaultColWidth="0" defaultRowHeight="0" customHeight="1" zeroHeight="1"/>
  <cols>
    <col min="1" max="1" width="1.42578125" style="1" customWidth="1"/>
    <col min="2" max="2" width="8.42578125" customWidth="1"/>
    <col min="3" max="3" width="28.42578125" customWidth="1"/>
    <col min="4" max="9" width="8.42578125" customWidth="1"/>
    <col min="10" max="10" width="14.42578125" customWidth="1"/>
    <col min="11" max="13" width="8.42578125" customWidth="1"/>
    <col min="14" max="14" width="12" customWidth="1"/>
    <col min="15" max="17" width="8.42578125" customWidth="1"/>
    <col min="18" max="18" width="12.85546875" customWidth="1"/>
    <col min="19" max="20" width="8.42578125" customWidth="1"/>
    <col min="21" max="21" width="1.42578125" customWidth="1"/>
    <col min="22" max="16384" width="8.42578125" hidden="1"/>
  </cols>
  <sheetData>
    <row r="1" spans="1:21" ht="12.2" customHeight="1">
      <c r="B1" s="100" t="s">
        <v>5</v>
      </c>
      <c r="C1" s="1"/>
      <c r="D1" s="1"/>
      <c r="E1" s="1"/>
      <c r="F1" s="1"/>
      <c r="G1" s="1"/>
      <c r="H1" s="1"/>
      <c r="I1" s="1"/>
      <c r="J1" s="1"/>
      <c r="K1" s="1"/>
      <c r="L1" s="1"/>
      <c r="M1" s="1"/>
      <c r="N1" s="1"/>
      <c r="O1" s="1"/>
      <c r="P1" s="1"/>
      <c r="Q1" s="1"/>
      <c r="R1" s="1"/>
      <c r="S1" s="1"/>
      <c r="T1" s="1"/>
      <c r="U1" s="1"/>
    </row>
    <row r="2" spans="1:21" s="295" customFormat="1" ht="20.100000000000001" customHeight="1">
      <c r="A2" s="31"/>
      <c r="B2" s="378" t="s">
        <v>1236</v>
      </c>
      <c r="C2" s="377"/>
      <c r="D2" s="377"/>
      <c r="E2" s="377"/>
      <c r="F2" s="377"/>
      <c r="G2" s="377"/>
      <c r="H2" s="377"/>
      <c r="I2" s="377"/>
      <c r="J2" s="377"/>
      <c r="K2" s="377"/>
      <c r="L2" s="377"/>
      <c r="M2" s="377"/>
      <c r="N2" s="377"/>
      <c r="O2" s="377"/>
      <c r="P2" s="377"/>
      <c r="Q2" s="377"/>
      <c r="R2" s="377"/>
      <c r="S2" s="377"/>
      <c r="T2" s="986"/>
      <c r="U2" s="31"/>
    </row>
    <row r="3" spans="1:21" ht="14.85" customHeight="1">
      <c r="B3" s="2283" t="s">
        <v>701</v>
      </c>
      <c r="C3" s="2284"/>
      <c r="D3" s="814" t="s">
        <v>77</v>
      </c>
      <c r="E3" s="814" t="s">
        <v>149</v>
      </c>
      <c r="F3" s="814" t="s">
        <v>148</v>
      </c>
      <c r="G3" s="814" t="s">
        <v>177</v>
      </c>
      <c r="H3" s="814" t="s">
        <v>176</v>
      </c>
      <c r="I3" s="814" t="s">
        <v>175</v>
      </c>
      <c r="J3" s="814" t="s">
        <v>174</v>
      </c>
      <c r="K3" s="814" t="s">
        <v>378</v>
      </c>
      <c r="L3" s="814" t="s">
        <v>377</v>
      </c>
      <c r="M3" s="814" t="s">
        <v>376</v>
      </c>
      <c r="N3" s="814" t="s">
        <v>394</v>
      </c>
      <c r="O3" s="814" t="s">
        <v>393</v>
      </c>
      <c r="P3" s="814" t="s">
        <v>477</v>
      </c>
      <c r="Q3" s="814" t="s">
        <v>476</v>
      </c>
      <c r="R3" s="814" t="s">
        <v>475</v>
      </c>
      <c r="S3" s="814" t="s">
        <v>474</v>
      </c>
      <c r="T3" s="909" t="s">
        <v>473</v>
      </c>
      <c r="U3" s="1"/>
    </row>
    <row r="4" spans="1:21" s="243" customFormat="1" ht="13.5" customHeight="1">
      <c r="A4" s="2"/>
      <c r="B4" s="2285"/>
      <c r="C4" s="2286"/>
      <c r="D4" s="2294" t="s">
        <v>1237</v>
      </c>
      <c r="E4" s="2175"/>
      <c r="F4" s="2175"/>
      <c r="G4" s="2175"/>
      <c r="H4" s="2295"/>
      <c r="I4" s="2136" t="s">
        <v>1014</v>
      </c>
      <c r="J4" s="2136"/>
      <c r="K4" s="2136"/>
      <c r="L4" s="2136"/>
      <c r="M4" s="2037" t="s">
        <v>1015</v>
      </c>
      <c r="N4" s="2136"/>
      <c r="O4" s="2136"/>
      <c r="P4" s="2080"/>
      <c r="Q4" s="2037" t="s">
        <v>460</v>
      </c>
      <c r="R4" s="2136"/>
      <c r="S4" s="2136"/>
      <c r="T4" s="2080"/>
      <c r="U4" s="2"/>
    </row>
    <row r="5" spans="1:21" s="243" customFormat="1" ht="13.5" customHeight="1">
      <c r="A5" s="2"/>
      <c r="B5" s="2285"/>
      <c r="C5" s="2286"/>
      <c r="D5" s="2296"/>
      <c r="E5" s="2097"/>
      <c r="F5" s="2097"/>
      <c r="G5" s="2097"/>
      <c r="H5" s="2248"/>
      <c r="I5" s="2137"/>
      <c r="J5" s="2137"/>
      <c r="K5" s="2137"/>
      <c r="L5" s="2137"/>
      <c r="M5" s="2290"/>
      <c r="N5" s="2137"/>
      <c r="O5" s="2137"/>
      <c r="P5" s="2289"/>
      <c r="Q5" s="2290"/>
      <c r="R5" s="2137"/>
      <c r="S5" s="2137"/>
      <c r="T5" s="2289"/>
      <c r="U5" s="2"/>
    </row>
    <row r="6" spans="1:21" s="243" customFormat="1" ht="39.200000000000003" customHeight="1">
      <c r="A6" s="2"/>
      <c r="B6" s="2285"/>
      <c r="C6" s="2286"/>
      <c r="D6" s="2277" t="s">
        <v>461</v>
      </c>
      <c r="E6" s="2277" t="s">
        <v>462</v>
      </c>
      <c r="F6" s="2277" t="s">
        <v>463</v>
      </c>
      <c r="G6" s="2277" t="s">
        <v>478</v>
      </c>
      <c r="H6" s="2280" t="s">
        <v>1016</v>
      </c>
      <c r="I6" s="2277" t="s">
        <v>1118</v>
      </c>
      <c r="J6" s="2277" t="s">
        <v>1119</v>
      </c>
      <c r="K6" s="2277" t="s">
        <v>59</v>
      </c>
      <c r="L6" s="2280" t="s">
        <v>1016</v>
      </c>
      <c r="M6" s="2277" t="s">
        <v>1118</v>
      </c>
      <c r="N6" s="2277" t="s">
        <v>1119</v>
      </c>
      <c r="O6" s="2277" t="s">
        <v>59</v>
      </c>
      <c r="P6" s="2280" t="s">
        <v>1016</v>
      </c>
      <c r="Q6" s="2277" t="s">
        <v>1118</v>
      </c>
      <c r="R6" s="2277" t="s">
        <v>1119</v>
      </c>
      <c r="S6" s="2277" t="s">
        <v>59</v>
      </c>
      <c r="T6" s="2280" t="s">
        <v>1016</v>
      </c>
      <c r="U6" s="2"/>
    </row>
    <row r="7" spans="1:21" s="243" customFormat="1" ht="26.1" customHeight="1">
      <c r="A7" s="2"/>
      <c r="B7" s="2285"/>
      <c r="C7" s="2286"/>
      <c r="D7" s="2278"/>
      <c r="E7" s="2278"/>
      <c r="F7" s="2278"/>
      <c r="G7" s="2278"/>
      <c r="H7" s="2281"/>
      <c r="I7" s="2278"/>
      <c r="J7" s="2278"/>
      <c r="K7" s="2278"/>
      <c r="L7" s="2281"/>
      <c r="M7" s="2278"/>
      <c r="N7" s="2278"/>
      <c r="O7" s="2278"/>
      <c r="P7" s="2281"/>
      <c r="Q7" s="2278"/>
      <c r="R7" s="2278"/>
      <c r="S7" s="2278"/>
      <c r="T7" s="2281"/>
      <c r="U7" s="2"/>
    </row>
    <row r="8" spans="1:21" s="243" customFormat="1" ht="31.5" customHeight="1">
      <c r="A8" s="2"/>
      <c r="B8" s="2088"/>
      <c r="C8" s="2293"/>
      <c r="D8" s="2279"/>
      <c r="E8" s="2279"/>
      <c r="F8" s="2279"/>
      <c r="G8" s="2279"/>
      <c r="H8" s="2282"/>
      <c r="I8" s="2279"/>
      <c r="J8" s="2279"/>
      <c r="K8" s="2279"/>
      <c r="L8" s="2282"/>
      <c r="M8" s="2279"/>
      <c r="N8" s="2279"/>
      <c r="O8" s="2279"/>
      <c r="P8" s="2282"/>
      <c r="Q8" s="2279"/>
      <c r="R8" s="2279"/>
      <c r="S8" s="2279"/>
      <c r="T8" s="2282"/>
      <c r="U8" s="2"/>
    </row>
    <row r="9" spans="1:21" s="243" customFormat="1" ht="14.85" customHeight="1">
      <c r="A9" s="2"/>
      <c r="B9" s="2116" t="str">
        <f>CurrQtr</f>
        <v>T3 2023 
Bâle III révisé</v>
      </c>
      <c r="C9" s="2117"/>
      <c r="D9" s="985"/>
      <c r="E9" s="693"/>
      <c r="F9" s="693"/>
      <c r="G9" s="693"/>
      <c r="H9" s="706"/>
      <c r="I9" s="693"/>
      <c r="J9" s="693"/>
      <c r="K9" s="693"/>
      <c r="L9" s="693"/>
      <c r="M9" s="985"/>
      <c r="N9" s="693"/>
      <c r="O9" s="693"/>
      <c r="P9" s="706"/>
      <c r="Q9" s="985"/>
      <c r="R9" s="693"/>
      <c r="S9" s="693"/>
      <c r="T9" s="706"/>
      <c r="U9" s="2"/>
    </row>
    <row r="10" spans="1:21" s="243" customFormat="1" ht="14.85" customHeight="1">
      <c r="A10" s="2"/>
      <c r="B10" s="984">
        <v>1</v>
      </c>
      <c r="C10" s="408" t="s">
        <v>1385</v>
      </c>
      <c r="D10" s="283">
        <v>1001</v>
      </c>
      <c r="E10" s="282">
        <v>74</v>
      </c>
      <c r="F10" s="282">
        <v>1095</v>
      </c>
      <c r="G10" s="282">
        <v>0</v>
      </c>
      <c r="H10" s="281">
        <v>0</v>
      </c>
      <c r="I10" s="282">
        <v>0</v>
      </c>
      <c r="J10" s="282">
        <v>2124</v>
      </c>
      <c r="K10" s="282">
        <v>46</v>
      </c>
      <c r="L10" s="282">
        <v>0</v>
      </c>
      <c r="M10" s="283">
        <v>0</v>
      </c>
      <c r="N10" s="282">
        <v>704</v>
      </c>
      <c r="O10" s="282">
        <v>46</v>
      </c>
      <c r="P10" s="281">
        <v>0</v>
      </c>
      <c r="Q10" s="283">
        <v>0</v>
      </c>
      <c r="R10" s="282">
        <v>57</v>
      </c>
      <c r="S10" s="282">
        <v>4</v>
      </c>
      <c r="T10" s="281">
        <v>0</v>
      </c>
      <c r="U10" s="2"/>
    </row>
    <row r="11" spans="1:21" s="243" customFormat="1" ht="14.85" customHeight="1">
      <c r="A11" s="2"/>
      <c r="B11" s="904">
        <v>2</v>
      </c>
      <c r="C11" s="690" t="s">
        <v>464</v>
      </c>
      <c r="D11" s="189">
        <v>1001</v>
      </c>
      <c r="E11" s="188">
        <v>74</v>
      </c>
      <c r="F11" s="188">
        <v>1095</v>
      </c>
      <c r="G11" s="188">
        <v>0</v>
      </c>
      <c r="H11" s="187">
        <v>0</v>
      </c>
      <c r="I11" s="188">
        <v>0</v>
      </c>
      <c r="J11" s="188">
        <v>2124</v>
      </c>
      <c r="K11" s="188">
        <v>46</v>
      </c>
      <c r="L11" s="188">
        <v>0</v>
      </c>
      <c r="M11" s="189">
        <v>0</v>
      </c>
      <c r="N11" s="188">
        <v>704</v>
      </c>
      <c r="O11" s="188">
        <v>46</v>
      </c>
      <c r="P11" s="187">
        <v>0</v>
      </c>
      <c r="Q11" s="189">
        <v>0</v>
      </c>
      <c r="R11" s="188">
        <v>57</v>
      </c>
      <c r="S11" s="188">
        <v>4</v>
      </c>
      <c r="T11" s="187">
        <v>0</v>
      </c>
      <c r="U11" s="2"/>
    </row>
    <row r="12" spans="1:21" s="243" customFormat="1" ht="14.85" customHeight="1">
      <c r="A12" s="2"/>
      <c r="B12" s="904">
        <v>3</v>
      </c>
      <c r="C12" s="982" t="s">
        <v>1017</v>
      </c>
      <c r="D12" s="189">
        <v>1001</v>
      </c>
      <c r="E12" s="188">
        <v>74</v>
      </c>
      <c r="F12" s="188">
        <v>1049</v>
      </c>
      <c r="G12" s="188">
        <v>0</v>
      </c>
      <c r="H12" s="187">
        <v>0</v>
      </c>
      <c r="I12" s="188">
        <v>0</v>
      </c>
      <c r="J12" s="188">
        <v>2124</v>
      </c>
      <c r="K12" s="188">
        <v>0</v>
      </c>
      <c r="L12" s="188">
        <v>0</v>
      </c>
      <c r="M12" s="189">
        <v>0</v>
      </c>
      <c r="N12" s="188">
        <v>704</v>
      </c>
      <c r="O12" s="188">
        <v>0</v>
      </c>
      <c r="P12" s="187">
        <v>0</v>
      </c>
      <c r="Q12" s="189">
        <v>0</v>
      </c>
      <c r="R12" s="188">
        <v>57</v>
      </c>
      <c r="S12" s="188">
        <v>0</v>
      </c>
      <c r="T12" s="187">
        <v>0</v>
      </c>
      <c r="U12" s="2"/>
    </row>
    <row r="13" spans="1:21" s="243" customFormat="1" ht="25.5">
      <c r="A13" s="2"/>
      <c r="B13" s="904">
        <v>4</v>
      </c>
      <c r="C13" s="983" t="s">
        <v>1018</v>
      </c>
      <c r="D13" s="189">
        <v>1001</v>
      </c>
      <c r="E13" s="188">
        <v>74</v>
      </c>
      <c r="F13" s="188">
        <v>734</v>
      </c>
      <c r="G13" s="188">
        <v>0</v>
      </c>
      <c r="H13" s="187">
        <v>0</v>
      </c>
      <c r="I13" s="188">
        <v>0</v>
      </c>
      <c r="J13" s="188">
        <v>1809</v>
      </c>
      <c r="K13" s="188">
        <v>0</v>
      </c>
      <c r="L13" s="188">
        <v>0</v>
      </c>
      <c r="M13" s="189">
        <v>0</v>
      </c>
      <c r="N13" s="188">
        <v>534</v>
      </c>
      <c r="O13" s="188">
        <v>0</v>
      </c>
      <c r="P13" s="187">
        <v>0</v>
      </c>
      <c r="Q13" s="189">
        <v>0</v>
      </c>
      <c r="R13" s="188">
        <v>43</v>
      </c>
      <c r="S13" s="188">
        <v>0</v>
      </c>
      <c r="T13" s="187">
        <v>0</v>
      </c>
      <c r="U13" s="2"/>
    </row>
    <row r="14" spans="1:21" s="243" customFormat="1" ht="14.85" customHeight="1">
      <c r="A14" s="2"/>
      <c r="B14" s="904">
        <v>5</v>
      </c>
      <c r="C14" s="983" t="s">
        <v>1019</v>
      </c>
      <c r="D14" s="189">
        <v>0</v>
      </c>
      <c r="E14" s="188">
        <v>0</v>
      </c>
      <c r="F14" s="188">
        <v>315</v>
      </c>
      <c r="G14" s="188">
        <v>0</v>
      </c>
      <c r="H14" s="187">
        <v>0</v>
      </c>
      <c r="I14" s="188">
        <v>0</v>
      </c>
      <c r="J14" s="188">
        <v>315</v>
      </c>
      <c r="K14" s="188">
        <v>0</v>
      </c>
      <c r="L14" s="188">
        <v>0</v>
      </c>
      <c r="M14" s="189">
        <v>0</v>
      </c>
      <c r="N14" s="188">
        <v>170</v>
      </c>
      <c r="O14" s="188">
        <v>0</v>
      </c>
      <c r="P14" s="187">
        <v>0</v>
      </c>
      <c r="Q14" s="189">
        <v>0</v>
      </c>
      <c r="R14" s="188">
        <v>14</v>
      </c>
      <c r="S14" s="188">
        <v>0</v>
      </c>
      <c r="T14" s="187">
        <v>0</v>
      </c>
      <c r="U14" s="2"/>
    </row>
    <row r="15" spans="1:21" s="243" customFormat="1" ht="14.85" customHeight="1">
      <c r="A15" s="2"/>
      <c r="B15" s="904">
        <v>6</v>
      </c>
      <c r="C15" s="982" t="s">
        <v>1020</v>
      </c>
      <c r="D15" s="189">
        <v>0</v>
      </c>
      <c r="E15" s="188">
        <v>0</v>
      </c>
      <c r="F15" s="188">
        <v>46</v>
      </c>
      <c r="G15" s="188">
        <v>0</v>
      </c>
      <c r="H15" s="187">
        <v>0</v>
      </c>
      <c r="I15" s="188">
        <v>0</v>
      </c>
      <c r="J15" s="188">
        <v>0</v>
      </c>
      <c r="K15" s="188">
        <v>46</v>
      </c>
      <c r="L15" s="188">
        <v>0</v>
      </c>
      <c r="M15" s="189">
        <v>0</v>
      </c>
      <c r="N15" s="188">
        <v>0</v>
      </c>
      <c r="O15" s="188">
        <v>46</v>
      </c>
      <c r="P15" s="187">
        <v>0</v>
      </c>
      <c r="Q15" s="189">
        <v>0</v>
      </c>
      <c r="R15" s="188">
        <v>0</v>
      </c>
      <c r="S15" s="188">
        <v>4</v>
      </c>
      <c r="T15" s="187">
        <v>0</v>
      </c>
      <c r="U15" s="2"/>
    </row>
    <row r="16" spans="1:21" s="243" customFormat="1" ht="14.85" customHeight="1">
      <c r="A16" s="2"/>
      <c r="B16" s="904">
        <v>7</v>
      </c>
      <c r="C16" s="983" t="s">
        <v>1235</v>
      </c>
      <c r="D16" s="189">
        <v>0</v>
      </c>
      <c r="E16" s="188">
        <v>0</v>
      </c>
      <c r="F16" s="188">
        <v>46</v>
      </c>
      <c r="G16" s="188">
        <v>0</v>
      </c>
      <c r="H16" s="187">
        <v>0</v>
      </c>
      <c r="I16" s="188">
        <v>0</v>
      </c>
      <c r="J16" s="188">
        <v>0</v>
      </c>
      <c r="K16" s="188">
        <v>46</v>
      </c>
      <c r="L16" s="188">
        <v>0</v>
      </c>
      <c r="M16" s="189">
        <v>0</v>
      </c>
      <c r="N16" s="188">
        <v>0</v>
      </c>
      <c r="O16" s="188">
        <v>46</v>
      </c>
      <c r="P16" s="187">
        <v>0</v>
      </c>
      <c r="Q16" s="189">
        <v>0</v>
      </c>
      <c r="R16" s="188">
        <v>0</v>
      </c>
      <c r="S16" s="188">
        <v>4</v>
      </c>
      <c r="T16" s="187">
        <v>0</v>
      </c>
      <c r="U16" s="2"/>
    </row>
    <row r="17" spans="1:21" s="243" customFormat="1" ht="25.5">
      <c r="A17" s="2"/>
      <c r="B17" s="904">
        <v>8</v>
      </c>
      <c r="C17" s="983" t="s">
        <v>1377</v>
      </c>
      <c r="D17" s="189">
        <v>0</v>
      </c>
      <c r="E17" s="188">
        <v>0</v>
      </c>
      <c r="F17" s="188">
        <v>0</v>
      </c>
      <c r="G17" s="188">
        <v>0</v>
      </c>
      <c r="H17" s="187">
        <v>0</v>
      </c>
      <c r="I17" s="188">
        <v>0</v>
      </c>
      <c r="J17" s="188">
        <v>0</v>
      </c>
      <c r="K17" s="188">
        <v>0</v>
      </c>
      <c r="L17" s="188">
        <v>0</v>
      </c>
      <c r="M17" s="189">
        <v>0</v>
      </c>
      <c r="N17" s="188">
        <v>0</v>
      </c>
      <c r="O17" s="188">
        <v>0</v>
      </c>
      <c r="P17" s="187">
        <v>0</v>
      </c>
      <c r="Q17" s="189">
        <v>0</v>
      </c>
      <c r="R17" s="188">
        <v>0</v>
      </c>
      <c r="S17" s="188">
        <v>0</v>
      </c>
      <c r="T17" s="187">
        <v>0</v>
      </c>
      <c r="U17" s="2"/>
    </row>
    <row r="18" spans="1:21" s="243" customFormat="1" ht="14.85" customHeight="1">
      <c r="A18" s="2"/>
      <c r="B18" s="904">
        <v>9</v>
      </c>
      <c r="C18" s="690" t="s">
        <v>465</v>
      </c>
      <c r="D18" s="189">
        <v>0</v>
      </c>
      <c r="E18" s="188">
        <v>0</v>
      </c>
      <c r="F18" s="188">
        <v>0</v>
      </c>
      <c r="G18" s="188">
        <v>0</v>
      </c>
      <c r="H18" s="187">
        <v>0</v>
      </c>
      <c r="I18" s="188">
        <v>0</v>
      </c>
      <c r="J18" s="188">
        <v>0</v>
      </c>
      <c r="K18" s="188">
        <v>0</v>
      </c>
      <c r="L18" s="188">
        <v>0</v>
      </c>
      <c r="M18" s="189">
        <v>0</v>
      </c>
      <c r="N18" s="188">
        <v>0</v>
      </c>
      <c r="O18" s="188">
        <v>0</v>
      </c>
      <c r="P18" s="187">
        <v>0</v>
      </c>
      <c r="Q18" s="189">
        <v>0</v>
      </c>
      <c r="R18" s="188">
        <v>0</v>
      </c>
      <c r="S18" s="188">
        <v>0</v>
      </c>
      <c r="T18" s="187">
        <v>0</v>
      </c>
      <c r="U18" s="2"/>
    </row>
    <row r="19" spans="1:21" s="243" customFormat="1" ht="14.85" customHeight="1">
      <c r="A19" s="2"/>
      <c r="B19" s="904">
        <v>10</v>
      </c>
      <c r="C19" s="982" t="s">
        <v>1017</v>
      </c>
      <c r="D19" s="189">
        <v>0</v>
      </c>
      <c r="E19" s="188">
        <v>0</v>
      </c>
      <c r="F19" s="188">
        <v>0</v>
      </c>
      <c r="G19" s="188">
        <v>0</v>
      </c>
      <c r="H19" s="187">
        <v>0</v>
      </c>
      <c r="I19" s="188">
        <v>0</v>
      </c>
      <c r="J19" s="188">
        <v>0</v>
      </c>
      <c r="K19" s="188">
        <v>0</v>
      </c>
      <c r="L19" s="188">
        <v>0</v>
      </c>
      <c r="M19" s="189">
        <v>0</v>
      </c>
      <c r="N19" s="188">
        <v>0</v>
      </c>
      <c r="O19" s="188">
        <v>0</v>
      </c>
      <c r="P19" s="187">
        <v>0</v>
      </c>
      <c r="Q19" s="189">
        <v>0</v>
      </c>
      <c r="R19" s="188">
        <v>0</v>
      </c>
      <c r="S19" s="188">
        <v>0</v>
      </c>
      <c r="T19" s="187">
        <v>0</v>
      </c>
      <c r="U19" s="2"/>
    </row>
    <row r="20" spans="1:21" s="243" customFormat="1" ht="25.5">
      <c r="A20" s="2"/>
      <c r="B20" s="904">
        <v>11</v>
      </c>
      <c r="C20" s="983" t="s">
        <v>1018</v>
      </c>
      <c r="D20" s="189">
        <v>0</v>
      </c>
      <c r="E20" s="188">
        <v>0</v>
      </c>
      <c r="F20" s="188">
        <v>0</v>
      </c>
      <c r="G20" s="188">
        <v>0</v>
      </c>
      <c r="H20" s="187">
        <v>0</v>
      </c>
      <c r="I20" s="188">
        <v>0</v>
      </c>
      <c r="J20" s="188">
        <v>0</v>
      </c>
      <c r="K20" s="188">
        <v>0</v>
      </c>
      <c r="L20" s="188">
        <v>0</v>
      </c>
      <c r="M20" s="189">
        <v>0</v>
      </c>
      <c r="N20" s="188">
        <v>0</v>
      </c>
      <c r="O20" s="188">
        <v>0</v>
      </c>
      <c r="P20" s="187">
        <v>0</v>
      </c>
      <c r="Q20" s="189">
        <v>0</v>
      </c>
      <c r="R20" s="188">
        <v>0</v>
      </c>
      <c r="S20" s="188">
        <v>0</v>
      </c>
      <c r="T20" s="187">
        <v>0</v>
      </c>
      <c r="U20" s="2"/>
    </row>
    <row r="21" spans="1:21" s="243" customFormat="1" ht="14.85" customHeight="1">
      <c r="A21" s="2"/>
      <c r="B21" s="904">
        <v>12</v>
      </c>
      <c r="C21" s="983" t="s">
        <v>1019</v>
      </c>
      <c r="D21" s="189">
        <v>0</v>
      </c>
      <c r="E21" s="188">
        <v>0</v>
      </c>
      <c r="F21" s="188">
        <v>0</v>
      </c>
      <c r="G21" s="188">
        <v>0</v>
      </c>
      <c r="H21" s="187">
        <v>0</v>
      </c>
      <c r="I21" s="188">
        <v>0</v>
      </c>
      <c r="J21" s="188">
        <v>0</v>
      </c>
      <c r="K21" s="188">
        <v>0</v>
      </c>
      <c r="L21" s="188">
        <v>0</v>
      </c>
      <c r="M21" s="189">
        <v>0</v>
      </c>
      <c r="N21" s="188">
        <v>0</v>
      </c>
      <c r="O21" s="188">
        <v>0</v>
      </c>
      <c r="P21" s="187">
        <v>0</v>
      </c>
      <c r="Q21" s="189">
        <v>0</v>
      </c>
      <c r="R21" s="188">
        <v>0</v>
      </c>
      <c r="S21" s="188">
        <v>0</v>
      </c>
      <c r="T21" s="187">
        <v>0</v>
      </c>
      <c r="U21" s="2"/>
    </row>
    <row r="22" spans="1:21" s="243" customFormat="1" ht="14.85" customHeight="1">
      <c r="A22" s="2"/>
      <c r="B22" s="904">
        <v>13</v>
      </c>
      <c r="C22" s="982" t="s">
        <v>1020</v>
      </c>
      <c r="D22" s="189">
        <v>0</v>
      </c>
      <c r="E22" s="188">
        <v>0</v>
      </c>
      <c r="F22" s="188">
        <v>0</v>
      </c>
      <c r="G22" s="188">
        <v>0</v>
      </c>
      <c r="H22" s="187">
        <v>0</v>
      </c>
      <c r="I22" s="188">
        <v>0</v>
      </c>
      <c r="J22" s="188">
        <v>0</v>
      </c>
      <c r="K22" s="188">
        <v>0</v>
      </c>
      <c r="L22" s="188">
        <v>0</v>
      </c>
      <c r="M22" s="189">
        <v>0</v>
      </c>
      <c r="N22" s="188">
        <v>0</v>
      </c>
      <c r="O22" s="188">
        <v>0</v>
      </c>
      <c r="P22" s="187">
        <v>0</v>
      </c>
      <c r="Q22" s="189">
        <v>0</v>
      </c>
      <c r="R22" s="188">
        <v>0</v>
      </c>
      <c r="S22" s="188">
        <v>0</v>
      </c>
      <c r="T22" s="187">
        <v>0</v>
      </c>
      <c r="U22" s="2"/>
    </row>
    <row r="23" spans="1:21" s="243" customFormat="1" ht="14.85" customHeight="1">
      <c r="A23" s="2"/>
      <c r="B23" s="904">
        <v>14</v>
      </c>
      <c r="C23" s="983" t="s">
        <v>1235</v>
      </c>
      <c r="D23" s="189">
        <v>0</v>
      </c>
      <c r="E23" s="188">
        <v>0</v>
      </c>
      <c r="F23" s="188">
        <v>0</v>
      </c>
      <c r="G23" s="188">
        <v>0</v>
      </c>
      <c r="H23" s="187">
        <v>0</v>
      </c>
      <c r="I23" s="188">
        <v>0</v>
      </c>
      <c r="J23" s="188">
        <v>0</v>
      </c>
      <c r="K23" s="188">
        <v>0</v>
      </c>
      <c r="L23" s="188">
        <v>0</v>
      </c>
      <c r="M23" s="189">
        <v>0</v>
      </c>
      <c r="N23" s="188">
        <v>0</v>
      </c>
      <c r="O23" s="188">
        <v>0</v>
      </c>
      <c r="P23" s="187">
        <v>0</v>
      </c>
      <c r="Q23" s="189">
        <v>0</v>
      </c>
      <c r="R23" s="188">
        <v>0</v>
      </c>
      <c r="S23" s="188">
        <v>0</v>
      </c>
      <c r="T23" s="187">
        <v>0</v>
      </c>
      <c r="U23" s="2"/>
    </row>
    <row r="24" spans="1:21" s="243" customFormat="1" ht="25.5">
      <c r="A24" s="2"/>
      <c r="B24" s="981">
        <v>15</v>
      </c>
      <c r="C24" s="983" t="s">
        <v>1377</v>
      </c>
      <c r="D24" s="980">
        <v>0</v>
      </c>
      <c r="E24" s="547">
        <v>0</v>
      </c>
      <c r="F24" s="547">
        <v>0</v>
      </c>
      <c r="G24" s="547">
        <v>0</v>
      </c>
      <c r="H24" s="546">
        <v>0</v>
      </c>
      <c r="I24" s="547">
        <v>0</v>
      </c>
      <c r="J24" s="547">
        <v>0</v>
      </c>
      <c r="K24" s="547">
        <v>0</v>
      </c>
      <c r="L24" s="547">
        <v>0</v>
      </c>
      <c r="M24" s="980">
        <v>0</v>
      </c>
      <c r="N24" s="547">
        <v>0</v>
      </c>
      <c r="O24" s="547">
        <v>0</v>
      </c>
      <c r="P24" s="546">
        <v>0</v>
      </c>
      <c r="Q24" s="980">
        <v>0</v>
      </c>
      <c r="R24" s="547">
        <v>0</v>
      </c>
      <c r="S24" s="547">
        <v>0</v>
      </c>
      <c r="T24" s="546">
        <v>0</v>
      </c>
      <c r="U24" s="2"/>
    </row>
    <row r="25" spans="1:21" s="243" customFormat="1" ht="3.6" customHeight="1">
      <c r="A25" s="2"/>
      <c r="B25" s="866"/>
      <c r="C25" s="979"/>
      <c r="D25" s="638"/>
      <c r="E25" s="638"/>
      <c r="F25" s="638"/>
      <c r="G25" s="638"/>
      <c r="H25" s="638"/>
      <c r="I25" s="638"/>
      <c r="J25" s="638"/>
      <c r="K25" s="638"/>
      <c r="L25" s="638"/>
      <c r="M25" s="638"/>
      <c r="N25" s="638"/>
      <c r="O25" s="638"/>
      <c r="P25" s="638"/>
      <c r="Q25" s="638"/>
      <c r="R25" s="638"/>
      <c r="S25" s="638"/>
      <c r="T25" s="638"/>
      <c r="U25" s="2"/>
    </row>
    <row r="26" spans="1:21" s="243" customFormat="1" ht="14.85" customHeight="1">
      <c r="A26" s="2"/>
      <c r="B26" s="2120" t="str">
        <f>LastQtr</f>
        <v>T2 2023 _x000D_
Bâle III révisé</v>
      </c>
      <c r="C26" s="2121"/>
      <c r="D26" s="985"/>
      <c r="E26" s="693"/>
      <c r="F26" s="693"/>
      <c r="G26" s="693"/>
      <c r="H26" s="706"/>
      <c r="I26" s="693"/>
      <c r="J26" s="693"/>
      <c r="K26" s="693"/>
      <c r="L26" s="693"/>
      <c r="M26" s="985"/>
      <c r="N26" s="693"/>
      <c r="O26" s="693"/>
      <c r="P26" s="706"/>
      <c r="Q26" s="985"/>
      <c r="R26" s="693"/>
      <c r="S26" s="693"/>
      <c r="T26" s="706"/>
      <c r="U26" s="2"/>
    </row>
    <row r="27" spans="1:21" s="243" customFormat="1" ht="14.85" customHeight="1">
      <c r="A27" s="2"/>
      <c r="B27" s="984">
        <v>1</v>
      </c>
      <c r="C27" s="408" t="s">
        <v>1411</v>
      </c>
      <c r="D27" s="283">
        <v>938</v>
      </c>
      <c r="E27" s="282">
        <v>376</v>
      </c>
      <c r="F27" s="282">
        <v>680</v>
      </c>
      <c r="G27" s="282">
        <v>0</v>
      </c>
      <c r="H27" s="281">
        <v>0</v>
      </c>
      <c r="I27" s="282">
        <v>0</v>
      </c>
      <c r="J27" s="282">
        <v>1946</v>
      </c>
      <c r="K27" s="282">
        <v>48</v>
      </c>
      <c r="L27" s="282">
        <v>0</v>
      </c>
      <c r="M27" s="283">
        <v>0</v>
      </c>
      <c r="N27" s="282">
        <v>607</v>
      </c>
      <c r="O27" s="282">
        <v>48</v>
      </c>
      <c r="P27" s="281">
        <v>0</v>
      </c>
      <c r="Q27" s="283">
        <v>0</v>
      </c>
      <c r="R27" s="282">
        <v>48</v>
      </c>
      <c r="S27" s="282">
        <v>4</v>
      </c>
      <c r="T27" s="281">
        <v>0</v>
      </c>
      <c r="U27" s="2"/>
    </row>
    <row r="28" spans="1:21" s="243" customFormat="1" ht="24.75" customHeight="1">
      <c r="A28" s="2"/>
      <c r="B28" s="1802">
        <v>2</v>
      </c>
      <c r="C28" s="690" t="s">
        <v>464</v>
      </c>
      <c r="D28" s="189">
        <v>938</v>
      </c>
      <c r="E28" s="188">
        <v>376</v>
      </c>
      <c r="F28" s="188">
        <v>680</v>
      </c>
      <c r="G28" s="188">
        <v>0</v>
      </c>
      <c r="H28" s="187">
        <v>0</v>
      </c>
      <c r="I28" s="188">
        <v>0</v>
      </c>
      <c r="J28" s="188">
        <v>1946</v>
      </c>
      <c r="K28" s="188">
        <v>48</v>
      </c>
      <c r="L28" s="188">
        <v>0</v>
      </c>
      <c r="M28" s="189">
        <v>0</v>
      </c>
      <c r="N28" s="188">
        <v>607</v>
      </c>
      <c r="O28" s="188">
        <v>48</v>
      </c>
      <c r="P28" s="187">
        <v>0</v>
      </c>
      <c r="Q28" s="189">
        <v>0</v>
      </c>
      <c r="R28" s="188">
        <v>48</v>
      </c>
      <c r="S28" s="188">
        <v>4</v>
      </c>
      <c r="T28" s="187">
        <v>0</v>
      </c>
      <c r="U28" s="2"/>
    </row>
    <row r="29" spans="1:21" s="243" customFormat="1" ht="14.85" customHeight="1">
      <c r="A29" s="2"/>
      <c r="B29" s="904">
        <v>3</v>
      </c>
      <c r="C29" s="982" t="s">
        <v>1017</v>
      </c>
      <c r="D29" s="189">
        <v>938</v>
      </c>
      <c r="E29" s="188">
        <v>376</v>
      </c>
      <c r="F29" s="188">
        <v>632</v>
      </c>
      <c r="G29" s="188">
        <v>0</v>
      </c>
      <c r="H29" s="187">
        <v>0</v>
      </c>
      <c r="I29" s="188">
        <v>0</v>
      </c>
      <c r="J29" s="188">
        <v>1946</v>
      </c>
      <c r="K29" s="188">
        <v>0</v>
      </c>
      <c r="L29" s="188">
        <v>0</v>
      </c>
      <c r="M29" s="189">
        <v>0</v>
      </c>
      <c r="N29" s="188">
        <v>607</v>
      </c>
      <c r="O29" s="188">
        <v>0</v>
      </c>
      <c r="P29" s="187">
        <v>0</v>
      </c>
      <c r="Q29" s="189">
        <v>0</v>
      </c>
      <c r="R29" s="188">
        <v>48</v>
      </c>
      <c r="S29" s="188">
        <v>0</v>
      </c>
      <c r="T29" s="187">
        <v>0</v>
      </c>
      <c r="U29" s="2"/>
    </row>
    <row r="30" spans="1:21" s="243" customFormat="1" ht="25.5">
      <c r="A30" s="2"/>
      <c r="B30" s="904">
        <v>4</v>
      </c>
      <c r="C30" s="983" t="s">
        <v>1018</v>
      </c>
      <c r="D30" s="189">
        <v>938</v>
      </c>
      <c r="E30" s="188">
        <v>376</v>
      </c>
      <c r="F30" s="188">
        <v>352</v>
      </c>
      <c r="G30" s="188">
        <v>0</v>
      </c>
      <c r="H30" s="187">
        <v>0</v>
      </c>
      <c r="I30" s="188">
        <v>0</v>
      </c>
      <c r="J30" s="188">
        <v>1666</v>
      </c>
      <c r="K30" s="188">
        <v>0</v>
      </c>
      <c r="L30" s="188">
        <v>0</v>
      </c>
      <c r="M30" s="189">
        <v>0</v>
      </c>
      <c r="N30" s="188">
        <v>454</v>
      </c>
      <c r="O30" s="188">
        <v>0</v>
      </c>
      <c r="P30" s="187">
        <v>0</v>
      </c>
      <c r="Q30" s="189">
        <v>0</v>
      </c>
      <c r="R30" s="188">
        <v>36</v>
      </c>
      <c r="S30" s="188">
        <v>0</v>
      </c>
      <c r="T30" s="187">
        <v>0</v>
      </c>
      <c r="U30" s="2"/>
    </row>
    <row r="31" spans="1:21" s="243" customFormat="1" ht="14.85" customHeight="1">
      <c r="A31" s="2"/>
      <c r="B31" s="904">
        <v>5</v>
      </c>
      <c r="C31" s="983" t="s">
        <v>1019</v>
      </c>
      <c r="D31" s="189">
        <v>0</v>
      </c>
      <c r="E31" s="188">
        <v>0</v>
      </c>
      <c r="F31" s="188">
        <v>280</v>
      </c>
      <c r="G31" s="188">
        <v>0</v>
      </c>
      <c r="H31" s="187">
        <v>0</v>
      </c>
      <c r="I31" s="188">
        <v>0</v>
      </c>
      <c r="J31" s="188">
        <v>280</v>
      </c>
      <c r="K31" s="188">
        <v>0</v>
      </c>
      <c r="L31" s="188">
        <v>0</v>
      </c>
      <c r="M31" s="189">
        <v>0</v>
      </c>
      <c r="N31" s="188">
        <v>153</v>
      </c>
      <c r="O31" s="188">
        <v>0</v>
      </c>
      <c r="P31" s="187">
        <v>0</v>
      </c>
      <c r="Q31" s="189">
        <v>0</v>
      </c>
      <c r="R31" s="188">
        <v>12</v>
      </c>
      <c r="S31" s="188">
        <v>0</v>
      </c>
      <c r="T31" s="187">
        <v>0</v>
      </c>
      <c r="U31" s="2"/>
    </row>
    <row r="32" spans="1:21" s="243" customFormat="1" ht="14.85" customHeight="1">
      <c r="A32" s="2"/>
      <c r="B32" s="904">
        <v>6</v>
      </c>
      <c r="C32" s="982" t="s">
        <v>1020</v>
      </c>
      <c r="D32" s="189">
        <v>0</v>
      </c>
      <c r="E32" s="188">
        <v>0</v>
      </c>
      <c r="F32" s="188">
        <v>48</v>
      </c>
      <c r="G32" s="188">
        <v>0</v>
      </c>
      <c r="H32" s="187">
        <v>0</v>
      </c>
      <c r="I32" s="188">
        <v>0</v>
      </c>
      <c r="J32" s="188">
        <v>0</v>
      </c>
      <c r="K32" s="188">
        <v>48</v>
      </c>
      <c r="L32" s="188">
        <v>0</v>
      </c>
      <c r="M32" s="189">
        <v>0</v>
      </c>
      <c r="N32" s="188">
        <v>0</v>
      </c>
      <c r="O32" s="188">
        <v>48</v>
      </c>
      <c r="P32" s="187">
        <v>0</v>
      </c>
      <c r="Q32" s="189">
        <v>0</v>
      </c>
      <c r="R32" s="188">
        <v>0</v>
      </c>
      <c r="S32" s="188">
        <v>4</v>
      </c>
      <c r="T32" s="187">
        <v>0</v>
      </c>
      <c r="U32" s="2"/>
    </row>
    <row r="33" spans="1:21" s="243" customFormat="1" ht="14.85" customHeight="1">
      <c r="A33" s="2"/>
      <c r="B33" s="904">
        <v>7</v>
      </c>
      <c r="C33" s="983" t="s">
        <v>1235</v>
      </c>
      <c r="D33" s="189">
        <v>0</v>
      </c>
      <c r="E33" s="188">
        <v>0</v>
      </c>
      <c r="F33" s="188">
        <v>48</v>
      </c>
      <c r="G33" s="188">
        <v>0</v>
      </c>
      <c r="H33" s="187">
        <v>0</v>
      </c>
      <c r="I33" s="188">
        <v>0</v>
      </c>
      <c r="J33" s="188">
        <v>0</v>
      </c>
      <c r="K33" s="188">
        <v>48</v>
      </c>
      <c r="L33" s="188">
        <v>0</v>
      </c>
      <c r="M33" s="189">
        <v>0</v>
      </c>
      <c r="N33" s="188">
        <v>0</v>
      </c>
      <c r="O33" s="188">
        <v>48</v>
      </c>
      <c r="P33" s="187">
        <v>0</v>
      </c>
      <c r="Q33" s="189">
        <v>0</v>
      </c>
      <c r="R33" s="188">
        <v>0</v>
      </c>
      <c r="S33" s="188">
        <v>4</v>
      </c>
      <c r="T33" s="187">
        <v>0</v>
      </c>
      <c r="U33" s="2"/>
    </row>
    <row r="34" spans="1:21" s="243" customFormat="1" ht="25.5">
      <c r="A34" s="2"/>
      <c r="B34" s="904">
        <v>8</v>
      </c>
      <c r="C34" s="983" t="s">
        <v>1377</v>
      </c>
      <c r="D34" s="189">
        <v>0</v>
      </c>
      <c r="E34" s="188">
        <v>0</v>
      </c>
      <c r="F34" s="188">
        <v>0</v>
      </c>
      <c r="G34" s="188">
        <v>0</v>
      </c>
      <c r="H34" s="187">
        <v>0</v>
      </c>
      <c r="I34" s="188">
        <v>0</v>
      </c>
      <c r="J34" s="188">
        <v>0</v>
      </c>
      <c r="K34" s="188">
        <v>0</v>
      </c>
      <c r="L34" s="188">
        <v>0</v>
      </c>
      <c r="M34" s="189">
        <v>0</v>
      </c>
      <c r="N34" s="188">
        <v>0</v>
      </c>
      <c r="O34" s="188">
        <v>0</v>
      </c>
      <c r="P34" s="187">
        <v>0</v>
      </c>
      <c r="Q34" s="189">
        <v>0</v>
      </c>
      <c r="R34" s="188">
        <v>0</v>
      </c>
      <c r="S34" s="188">
        <v>0</v>
      </c>
      <c r="T34" s="187">
        <v>0</v>
      </c>
      <c r="U34" s="2"/>
    </row>
    <row r="35" spans="1:21" s="243" customFormat="1" ht="14.85" customHeight="1">
      <c r="A35" s="2"/>
      <c r="B35" s="904">
        <v>9</v>
      </c>
      <c r="C35" s="690" t="s">
        <v>465</v>
      </c>
      <c r="D35" s="189">
        <v>0</v>
      </c>
      <c r="E35" s="188">
        <v>0</v>
      </c>
      <c r="F35" s="188">
        <v>0</v>
      </c>
      <c r="G35" s="188">
        <v>0</v>
      </c>
      <c r="H35" s="187">
        <v>0</v>
      </c>
      <c r="I35" s="188">
        <v>0</v>
      </c>
      <c r="J35" s="188">
        <v>0</v>
      </c>
      <c r="K35" s="188">
        <v>0</v>
      </c>
      <c r="L35" s="188">
        <v>0</v>
      </c>
      <c r="M35" s="189">
        <v>0</v>
      </c>
      <c r="N35" s="188">
        <v>0</v>
      </c>
      <c r="O35" s="188">
        <v>0</v>
      </c>
      <c r="P35" s="187">
        <v>0</v>
      </c>
      <c r="Q35" s="189">
        <v>0</v>
      </c>
      <c r="R35" s="188">
        <v>0</v>
      </c>
      <c r="S35" s="188">
        <v>0</v>
      </c>
      <c r="T35" s="187">
        <v>0</v>
      </c>
      <c r="U35" s="2"/>
    </row>
    <row r="36" spans="1:21" s="243" customFormat="1" ht="14.85" customHeight="1">
      <c r="A36" s="2"/>
      <c r="B36" s="904">
        <v>10</v>
      </c>
      <c r="C36" s="982" t="s">
        <v>1017</v>
      </c>
      <c r="D36" s="189">
        <v>0</v>
      </c>
      <c r="E36" s="188">
        <v>0</v>
      </c>
      <c r="F36" s="188">
        <v>0</v>
      </c>
      <c r="G36" s="188">
        <v>0</v>
      </c>
      <c r="H36" s="187">
        <v>0</v>
      </c>
      <c r="I36" s="188">
        <v>0</v>
      </c>
      <c r="J36" s="188">
        <v>0</v>
      </c>
      <c r="K36" s="188">
        <v>0</v>
      </c>
      <c r="L36" s="188">
        <v>0</v>
      </c>
      <c r="M36" s="189">
        <v>0</v>
      </c>
      <c r="N36" s="188">
        <v>0</v>
      </c>
      <c r="O36" s="188">
        <v>0</v>
      </c>
      <c r="P36" s="187">
        <v>0</v>
      </c>
      <c r="Q36" s="189">
        <v>0</v>
      </c>
      <c r="R36" s="188">
        <v>0</v>
      </c>
      <c r="S36" s="188">
        <v>0</v>
      </c>
      <c r="T36" s="187">
        <v>0</v>
      </c>
      <c r="U36" s="2"/>
    </row>
    <row r="37" spans="1:21" s="243" customFormat="1" ht="25.5">
      <c r="A37" s="2"/>
      <c r="B37" s="904">
        <v>11</v>
      </c>
      <c r="C37" s="983" t="s">
        <v>1018</v>
      </c>
      <c r="D37" s="189">
        <v>0</v>
      </c>
      <c r="E37" s="188">
        <v>0</v>
      </c>
      <c r="F37" s="188">
        <v>0</v>
      </c>
      <c r="G37" s="188">
        <v>0</v>
      </c>
      <c r="H37" s="187">
        <v>0</v>
      </c>
      <c r="I37" s="188">
        <v>0</v>
      </c>
      <c r="J37" s="188">
        <v>0</v>
      </c>
      <c r="K37" s="188">
        <v>0</v>
      </c>
      <c r="L37" s="188">
        <v>0</v>
      </c>
      <c r="M37" s="189">
        <v>0</v>
      </c>
      <c r="N37" s="188">
        <v>0</v>
      </c>
      <c r="O37" s="188">
        <v>0</v>
      </c>
      <c r="P37" s="187">
        <v>0</v>
      </c>
      <c r="Q37" s="189">
        <v>0</v>
      </c>
      <c r="R37" s="188">
        <v>0</v>
      </c>
      <c r="S37" s="188">
        <v>0</v>
      </c>
      <c r="T37" s="187">
        <v>0</v>
      </c>
      <c r="U37" s="2"/>
    </row>
    <row r="38" spans="1:21" s="243" customFormat="1" ht="14.85" customHeight="1">
      <c r="A38" s="2"/>
      <c r="B38" s="904">
        <v>12</v>
      </c>
      <c r="C38" s="983" t="s">
        <v>1019</v>
      </c>
      <c r="D38" s="189">
        <v>0</v>
      </c>
      <c r="E38" s="188">
        <v>0</v>
      </c>
      <c r="F38" s="188">
        <v>0</v>
      </c>
      <c r="G38" s="188">
        <v>0</v>
      </c>
      <c r="H38" s="187">
        <v>0</v>
      </c>
      <c r="I38" s="188">
        <v>0</v>
      </c>
      <c r="J38" s="188">
        <v>0</v>
      </c>
      <c r="K38" s="188">
        <v>0</v>
      </c>
      <c r="L38" s="188">
        <v>0</v>
      </c>
      <c r="M38" s="189">
        <v>0</v>
      </c>
      <c r="N38" s="188">
        <v>0</v>
      </c>
      <c r="O38" s="188">
        <v>0</v>
      </c>
      <c r="P38" s="187">
        <v>0</v>
      </c>
      <c r="Q38" s="189">
        <v>0</v>
      </c>
      <c r="R38" s="188">
        <v>0</v>
      </c>
      <c r="S38" s="188">
        <v>0</v>
      </c>
      <c r="T38" s="187">
        <v>0</v>
      </c>
      <c r="U38" s="2"/>
    </row>
    <row r="39" spans="1:21" s="243" customFormat="1" ht="14.85" customHeight="1">
      <c r="A39" s="2"/>
      <c r="B39" s="904">
        <v>13</v>
      </c>
      <c r="C39" s="982" t="s">
        <v>1020</v>
      </c>
      <c r="D39" s="189">
        <v>0</v>
      </c>
      <c r="E39" s="188">
        <v>0</v>
      </c>
      <c r="F39" s="188">
        <v>0</v>
      </c>
      <c r="G39" s="188">
        <v>0</v>
      </c>
      <c r="H39" s="187">
        <v>0</v>
      </c>
      <c r="I39" s="188">
        <v>0</v>
      </c>
      <c r="J39" s="188">
        <v>0</v>
      </c>
      <c r="K39" s="188">
        <v>0</v>
      </c>
      <c r="L39" s="188">
        <v>0</v>
      </c>
      <c r="M39" s="189">
        <v>0</v>
      </c>
      <c r="N39" s="188">
        <v>0</v>
      </c>
      <c r="O39" s="188">
        <v>0</v>
      </c>
      <c r="P39" s="187">
        <v>0</v>
      </c>
      <c r="Q39" s="189">
        <v>0</v>
      </c>
      <c r="R39" s="188">
        <v>0</v>
      </c>
      <c r="S39" s="188">
        <v>0</v>
      </c>
      <c r="T39" s="187">
        <v>0</v>
      </c>
      <c r="U39" s="2"/>
    </row>
    <row r="40" spans="1:21" s="243" customFormat="1" ht="14.85" customHeight="1">
      <c r="A40" s="2"/>
      <c r="B40" s="904">
        <v>14</v>
      </c>
      <c r="C40" s="983" t="s">
        <v>1235</v>
      </c>
      <c r="D40" s="189">
        <v>0</v>
      </c>
      <c r="E40" s="188">
        <v>0</v>
      </c>
      <c r="F40" s="188">
        <v>0</v>
      </c>
      <c r="G40" s="188">
        <v>0</v>
      </c>
      <c r="H40" s="187">
        <v>0</v>
      </c>
      <c r="I40" s="188">
        <v>0</v>
      </c>
      <c r="J40" s="188">
        <v>0</v>
      </c>
      <c r="K40" s="188">
        <v>0</v>
      </c>
      <c r="L40" s="188">
        <v>0</v>
      </c>
      <c r="M40" s="189">
        <v>0</v>
      </c>
      <c r="N40" s="188">
        <v>0</v>
      </c>
      <c r="O40" s="188">
        <v>0</v>
      </c>
      <c r="P40" s="187">
        <v>0</v>
      </c>
      <c r="Q40" s="189">
        <v>0</v>
      </c>
      <c r="R40" s="188">
        <v>0</v>
      </c>
      <c r="S40" s="188">
        <v>0</v>
      </c>
      <c r="T40" s="187">
        <v>0</v>
      </c>
      <c r="U40" s="2"/>
    </row>
    <row r="41" spans="1:21" s="243" customFormat="1" ht="25.5">
      <c r="A41" s="2"/>
      <c r="B41" s="981">
        <v>15</v>
      </c>
      <c r="C41" s="983" t="s">
        <v>1377</v>
      </c>
      <c r="D41" s="980">
        <v>0</v>
      </c>
      <c r="E41" s="547">
        <v>0</v>
      </c>
      <c r="F41" s="547">
        <v>0</v>
      </c>
      <c r="G41" s="547">
        <v>0</v>
      </c>
      <c r="H41" s="546">
        <v>0</v>
      </c>
      <c r="I41" s="547">
        <v>0</v>
      </c>
      <c r="J41" s="547">
        <v>0</v>
      </c>
      <c r="K41" s="547">
        <v>0</v>
      </c>
      <c r="L41" s="547">
        <v>0</v>
      </c>
      <c r="M41" s="980">
        <v>0</v>
      </c>
      <c r="N41" s="547">
        <v>0</v>
      </c>
      <c r="O41" s="547">
        <v>0</v>
      </c>
      <c r="P41" s="546">
        <v>0</v>
      </c>
      <c r="Q41" s="980">
        <v>0</v>
      </c>
      <c r="R41" s="547">
        <v>0</v>
      </c>
      <c r="S41" s="547">
        <v>0</v>
      </c>
      <c r="T41" s="546">
        <v>0</v>
      </c>
      <c r="U41" s="2"/>
    </row>
    <row r="42" spans="1:21" s="243" customFormat="1" ht="5.0999999999999996" customHeight="1">
      <c r="A42" s="2"/>
      <c r="B42" s="866"/>
      <c r="C42" s="979"/>
      <c r="D42" s="638"/>
      <c r="E42" s="638"/>
      <c r="F42" s="638"/>
      <c r="G42" s="638"/>
      <c r="H42" s="638"/>
      <c r="I42" s="638"/>
      <c r="J42" s="638"/>
      <c r="K42" s="638"/>
      <c r="L42" s="638"/>
      <c r="M42" s="638"/>
      <c r="N42" s="638"/>
      <c r="O42" s="638"/>
      <c r="P42" s="638"/>
      <c r="Q42" s="638"/>
      <c r="R42" s="638"/>
      <c r="S42" s="638"/>
      <c r="T42" s="638"/>
      <c r="U42" s="2"/>
    </row>
    <row r="43" spans="1:21" s="243" customFormat="1" ht="14.85" customHeight="1">
      <c r="A43" s="2"/>
      <c r="B43" s="2120" t="str">
        <f>Last2Qtr</f>
        <v>T1 2023 _x000D_
Bâle III</v>
      </c>
      <c r="C43" s="2121"/>
      <c r="D43" s="985"/>
      <c r="E43" s="693"/>
      <c r="F43" s="693"/>
      <c r="G43" s="693"/>
      <c r="H43" s="706"/>
      <c r="I43" s="693"/>
      <c r="J43" s="693"/>
      <c r="K43" s="693"/>
      <c r="L43" s="693"/>
      <c r="M43" s="985"/>
      <c r="N43" s="693"/>
      <c r="O43" s="693"/>
      <c r="P43" s="706"/>
      <c r="Q43" s="985"/>
      <c r="R43" s="693"/>
      <c r="S43" s="693"/>
      <c r="T43" s="706"/>
      <c r="U43" s="2"/>
    </row>
    <row r="44" spans="1:21" s="243" customFormat="1" ht="14.85" customHeight="1">
      <c r="A44" s="2"/>
      <c r="B44" s="984">
        <v>1</v>
      </c>
      <c r="C44" s="408" t="s">
        <v>1411</v>
      </c>
      <c r="D44" s="283">
        <v>2301</v>
      </c>
      <c r="E44" s="282">
        <v>339</v>
      </c>
      <c r="F44" s="282">
        <v>797</v>
      </c>
      <c r="G44" s="282">
        <v>69</v>
      </c>
      <c r="H44" s="281">
        <v>0</v>
      </c>
      <c r="I44" s="282">
        <v>0</v>
      </c>
      <c r="J44" s="282">
        <v>3460</v>
      </c>
      <c r="K44" s="282">
        <v>46</v>
      </c>
      <c r="L44" s="282">
        <v>0</v>
      </c>
      <c r="M44" s="283">
        <v>0</v>
      </c>
      <c r="N44" s="282">
        <v>896</v>
      </c>
      <c r="O44" s="282">
        <v>46</v>
      </c>
      <c r="P44" s="281">
        <v>0</v>
      </c>
      <c r="Q44" s="283">
        <v>0</v>
      </c>
      <c r="R44" s="282">
        <v>71</v>
      </c>
      <c r="S44" s="282">
        <v>4</v>
      </c>
      <c r="T44" s="281">
        <v>0</v>
      </c>
      <c r="U44" s="2"/>
    </row>
    <row r="45" spans="1:21" s="243" customFormat="1" ht="14.85" customHeight="1">
      <c r="A45" s="2"/>
      <c r="B45" s="904">
        <v>2</v>
      </c>
      <c r="C45" s="690" t="s">
        <v>464</v>
      </c>
      <c r="D45" s="189">
        <v>2301</v>
      </c>
      <c r="E45" s="188">
        <v>339</v>
      </c>
      <c r="F45" s="188">
        <v>797</v>
      </c>
      <c r="G45" s="188">
        <v>69</v>
      </c>
      <c r="H45" s="187">
        <v>0</v>
      </c>
      <c r="I45" s="188">
        <v>0</v>
      </c>
      <c r="J45" s="188">
        <v>3460</v>
      </c>
      <c r="K45" s="188">
        <v>46</v>
      </c>
      <c r="L45" s="188">
        <v>0</v>
      </c>
      <c r="M45" s="189">
        <v>0</v>
      </c>
      <c r="N45" s="188">
        <v>896</v>
      </c>
      <c r="O45" s="188">
        <v>46</v>
      </c>
      <c r="P45" s="187">
        <v>0</v>
      </c>
      <c r="Q45" s="189">
        <v>0</v>
      </c>
      <c r="R45" s="188">
        <v>71</v>
      </c>
      <c r="S45" s="188">
        <v>4</v>
      </c>
      <c r="T45" s="187">
        <v>0</v>
      </c>
      <c r="U45" s="2"/>
    </row>
    <row r="46" spans="1:21" s="243" customFormat="1" ht="14.85" customHeight="1">
      <c r="A46" s="2"/>
      <c r="B46" s="904">
        <v>3</v>
      </c>
      <c r="C46" s="982" t="s">
        <v>1017</v>
      </c>
      <c r="D46" s="189">
        <v>2301</v>
      </c>
      <c r="E46" s="188">
        <v>339</v>
      </c>
      <c r="F46" s="188">
        <v>751</v>
      </c>
      <c r="G46" s="188">
        <v>69</v>
      </c>
      <c r="H46" s="187">
        <v>0</v>
      </c>
      <c r="I46" s="188">
        <v>0</v>
      </c>
      <c r="J46" s="188">
        <v>3460</v>
      </c>
      <c r="K46" s="188">
        <v>0</v>
      </c>
      <c r="L46" s="188">
        <v>0</v>
      </c>
      <c r="M46" s="189">
        <v>0</v>
      </c>
      <c r="N46" s="188">
        <v>896</v>
      </c>
      <c r="O46" s="188">
        <v>0</v>
      </c>
      <c r="P46" s="187">
        <v>0</v>
      </c>
      <c r="Q46" s="189">
        <v>0</v>
      </c>
      <c r="R46" s="188">
        <v>71</v>
      </c>
      <c r="S46" s="188">
        <v>0</v>
      </c>
      <c r="T46" s="187">
        <v>0</v>
      </c>
      <c r="U46" s="2"/>
    </row>
    <row r="47" spans="1:21" s="243" customFormat="1" ht="25.5">
      <c r="A47" s="2"/>
      <c r="B47" s="904">
        <v>4</v>
      </c>
      <c r="C47" s="983" t="s">
        <v>1018</v>
      </c>
      <c r="D47" s="189">
        <v>2301</v>
      </c>
      <c r="E47" s="188">
        <v>339</v>
      </c>
      <c r="F47" s="188">
        <v>467</v>
      </c>
      <c r="G47" s="188">
        <v>69</v>
      </c>
      <c r="H47" s="187">
        <v>0</v>
      </c>
      <c r="I47" s="188">
        <v>0</v>
      </c>
      <c r="J47" s="188">
        <v>3176</v>
      </c>
      <c r="K47" s="188">
        <v>0</v>
      </c>
      <c r="L47" s="188">
        <v>0</v>
      </c>
      <c r="M47" s="189">
        <v>0</v>
      </c>
      <c r="N47" s="188">
        <v>754</v>
      </c>
      <c r="O47" s="188">
        <v>0</v>
      </c>
      <c r="P47" s="187">
        <v>0</v>
      </c>
      <c r="Q47" s="189">
        <v>0</v>
      </c>
      <c r="R47" s="188">
        <v>60</v>
      </c>
      <c r="S47" s="188">
        <v>0</v>
      </c>
      <c r="T47" s="187">
        <v>0</v>
      </c>
      <c r="U47" s="2"/>
    </row>
    <row r="48" spans="1:21" s="243" customFormat="1" ht="14.85" customHeight="1">
      <c r="A48" s="2"/>
      <c r="B48" s="904">
        <v>5</v>
      </c>
      <c r="C48" s="983" t="s">
        <v>1019</v>
      </c>
      <c r="D48" s="189">
        <v>0</v>
      </c>
      <c r="E48" s="188">
        <v>0</v>
      </c>
      <c r="F48" s="188">
        <v>284</v>
      </c>
      <c r="G48" s="188">
        <v>0</v>
      </c>
      <c r="H48" s="187">
        <v>0</v>
      </c>
      <c r="I48" s="188">
        <v>0</v>
      </c>
      <c r="J48" s="188">
        <v>284</v>
      </c>
      <c r="K48" s="188">
        <v>0</v>
      </c>
      <c r="L48" s="188">
        <v>0</v>
      </c>
      <c r="M48" s="189">
        <v>0</v>
      </c>
      <c r="N48" s="188">
        <v>142</v>
      </c>
      <c r="O48" s="188">
        <v>0</v>
      </c>
      <c r="P48" s="187">
        <v>0</v>
      </c>
      <c r="Q48" s="189">
        <v>0</v>
      </c>
      <c r="R48" s="188">
        <v>11</v>
      </c>
      <c r="S48" s="188">
        <v>0</v>
      </c>
      <c r="T48" s="187">
        <v>0</v>
      </c>
      <c r="U48" s="2"/>
    </row>
    <row r="49" spans="1:21" s="243" customFormat="1" ht="14.85" customHeight="1">
      <c r="A49" s="2"/>
      <c r="B49" s="904">
        <v>6</v>
      </c>
      <c r="C49" s="982" t="s">
        <v>1020</v>
      </c>
      <c r="D49" s="189">
        <v>0</v>
      </c>
      <c r="E49" s="188">
        <v>0</v>
      </c>
      <c r="F49" s="188">
        <v>46</v>
      </c>
      <c r="G49" s="188">
        <v>0</v>
      </c>
      <c r="H49" s="187">
        <v>0</v>
      </c>
      <c r="I49" s="188">
        <v>0</v>
      </c>
      <c r="J49" s="188">
        <v>0</v>
      </c>
      <c r="K49" s="188">
        <v>46</v>
      </c>
      <c r="L49" s="188">
        <v>0</v>
      </c>
      <c r="M49" s="189">
        <v>0</v>
      </c>
      <c r="N49" s="188">
        <v>0</v>
      </c>
      <c r="O49" s="188">
        <v>46</v>
      </c>
      <c r="P49" s="187">
        <v>0</v>
      </c>
      <c r="Q49" s="189">
        <v>0</v>
      </c>
      <c r="R49" s="188">
        <v>0</v>
      </c>
      <c r="S49" s="188">
        <v>4</v>
      </c>
      <c r="T49" s="187">
        <v>0</v>
      </c>
      <c r="U49" s="2"/>
    </row>
    <row r="50" spans="1:21" s="243" customFormat="1" ht="14.85" customHeight="1">
      <c r="A50" s="2"/>
      <c r="B50" s="904">
        <v>7</v>
      </c>
      <c r="C50" s="983" t="s">
        <v>1235</v>
      </c>
      <c r="D50" s="189">
        <v>0</v>
      </c>
      <c r="E50" s="188">
        <v>0</v>
      </c>
      <c r="F50" s="188">
        <v>46</v>
      </c>
      <c r="G50" s="188">
        <v>0</v>
      </c>
      <c r="H50" s="187">
        <v>0</v>
      </c>
      <c r="I50" s="188">
        <v>0</v>
      </c>
      <c r="J50" s="188">
        <v>0</v>
      </c>
      <c r="K50" s="188">
        <v>46</v>
      </c>
      <c r="L50" s="188">
        <v>0</v>
      </c>
      <c r="M50" s="189">
        <v>0</v>
      </c>
      <c r="N50" s="188">
        <v>0</v>
      </c>
      <c r="O50" s="188">
        <v>46</v>
      </c>
      <c r="P50" s="187">
        <v>0</v>
      </c>
      <c r="Q50" s="189">
        <v>0</v>
      </c>
      <c r="R50" s="188">
        <v>0</v>
      </c>
      <c r="S50" s="188">
        <v>4</v>
      </c>
      <c r="T50" s="187">
        <v>0</v>
      </c>
      <c r="U50" s="2"/>
    </row>
    <row r="51" spans="1:21" s="243" customFormat="1" ht="25.5">
      <c r="A51" s="2"/>
      <c r="B51" s="904">
        <v>8</v>
      </c>
      <c r="C51" s="983" t="s">
        <v>1377</v>
      </c>
      <c r="D51" s="189">
        <v>0</v>
      </c>
      <c r="E51" s="188">
        <v>0</v>
      </c>
      <c r="F51" s="188">
        <v>0</v>
      </c>
      <c r="G51" s="188">
        <v>0</v>
      </c>
      <c r="H51" s="187">
        <v>0</v>
      </c>
      <c r="I51" s="188">
        <v>0</v>
      </c>
      <c r="J51" s="188">
        <v>0</v>
      </c>
      <c r="K51" s="188">
        <v>0</v>
      </c>
      <c r="L51" s="188">
        <v>0</v>
      </c>
      <c r="M51" s="189">
        <v>0</v>
      </c>
      <c r="N51" s="188">
        <v>0</v>
      </c>
      <c r="O51" s="188">
        <v>0</v>
      </c>
      <c r="P51" s="187">
        <v>0</v>
      </c>
      <c r="Q51" s="189">
        <v>0</v>
      </c>
      <c r="R51" s="188">
        <v>0</v>
      </c>
      <c r="S51" s="188">
        <v>0</v>
      </c>
      <c r="T51" s="187">
        <v>0</v>
      </c>
      <c r="U51" s="2"/>
    </row>
    <row r="52" spans="1:21" s="243" customFormat="1" ht="14.85" customHeight="1">
      <c r="A52" s="2"/>
      <c r="B52" s="904">
        <v>9</v>
      </c>
      <c r="C52" s="690" t="s">
        <v>465</v>
      </c>
      <c r="D52" s="189">
        <v>0</v>
      </c>
      <c r="E52" s="188">
        <v>0</v>
      </c>
      <c r="F52" s="188">
        <v>0</v>
      </c>
      <c r="G52" s="188">
        <v>0</v>
      </c>
      <c r="H52" s="187">
        <v>0</v>
      </c>
      <c r="I52" s="188">
        <v>0</v>
      </c>
      <c r="J52" s="188">
        <v>0</v>
      </c>
      <c r="K52" s="188">
        <v>0</v>
      </c>
      <c r="L52" s="188">
        <v>0</v>
      </c>
      <c r="M52" s="189">
        <v>0</v>
      </c>
      <c r="N52" s="188">
        <v>0</v>
      </c>
      <c r="O52" s="188">
        <v>0</v>
      </c>
      <c r="P52" s="187">
        <v>0</v>
      </c>
      <c r="Q52" s="189">
        <v>0</v>
      </c>
      <c r="R52" s="188">
        <v>0</v>
      </c>
      <c r="S52" s="188">
        <v>0</v>
      </c>
      <c r="T52" s="187">
        <v>0</v>
      </c>
      <c r="U52" s="2"/>
    </row>
    <row r="53" spans="1:21" s="243" customFormat="1" ht="14.85" customHeight="1">
      <c r="A53" s="2"/>
      <c r="B53" s="904">
        <v>10</v>
      </c>
      <c r="C53" s="982" t="s">
        <v>1017</v>
      </c>
      <c r="D53" s="189">
        <v>0</v>
      </c>
      <c r="E53" s="188">
        <v>0</v>
      </c>
      <c r="F53" s="188">
        <v>0</v>
      </c>
      <c r="G53" s="188">
        <v>0</v>
      </c>
      <c r="H53" s="187">
        <v>0</v>
      </c>
      <c r="I53" s="188">
        <v>0</v>
      </c>
      <c r="J53" s="188">
        <v>0</v>
      </c>
      <c r="K53" s="188">
        <v>0</v>
      </c>
      <c r="L53" s="188">
        <v>0</v>
      </c>
      <c r="M53" s="189">
        <v>0</v>
      </c>
      <c r="N53" s="188">
        <v>0</v>
      </c>
      <c r="O53" s="188">
        <v>0</v>
      </c>
      <c r="P53" s="187">
        <v>0</v>
      </c>
      <c r="Q53" s="189">
        <v>0</v>
      </c>
      <c r="R53" s="188">
        <v>0</v>
      </c>
      <c r="S53" s="188">
        <v>0</v>
      </c>
      <c r="T53" s="187">
        <v>0</v>
      </c>
      <c r="U53" s="2"/>
    </row>
    <row r="54" spans="1:21" s="243" customFormat="1" ht="25.5">
      <c r="A54" s="2"/>
      <c r="B54" s="904">
        <v>11</v>
      </c>
      <c r="C54" s="983" t="s">
        <v>1018</v>
      </c>
      <c r="D54" s="189">
        <v>0</v>
      </c>
      <c r="E54" s="188">
        <v>0</v>
      </c>
      <c r="F54" s="188">
        <v>0</v>
      </c>
      <c r="G54" s="188">
        <v>0</v>
      </c>
      <c r="H54" s="187">
        <v>0</v>
      </c>
      <c r="I54" s="188">
        <v>0</v>
      </c>
      <c r="J54" s="188">
        <v>0</v>
      </c>
      <c r="K54" s="188">
        <v>0</v>
      </c>
      <c r="L54" s="188">
        <v>0</v>
      </c>
      <c r="M54" s="189">
        <v>0</v>
      </c>
      <c r="N54" s="188">
        <v>0</v>
      </c>
      <c r="O54" s="188">
        <v>0</v>
      </c>
      <c r="P54" s="187">
        <v>0</v>
      </c>
      <c r="Q54" s="189">
        <v>0</v>
      </c>
      <c r="R54" s="188">
        <v>0</v>
      </c>
      <c r="S54" s="188">
        <v>0</v>
      </c>
      <c r="T54" s="187">
        <v>0</v>
      </c>
      <c r="U54" s="2"/>
    </row>
    <row r="55" spans="1:21" s="243" customFormat="1" ht="14.85" customHeight="1">
      <c r="A55" s="2"/>
      <c r="B55" s="904">
        <v>12</v>
      </c>
      <c r="C55" s="983" t="s">
        <v>1019</v>
      </c>
      <c r="D55" s="189">
        <v>0</v>
      </c>
      <c r="E55" s="188">
        <v>0</v>
      </c>
      <c r="F55" s="188">
        <v>0</v>
      </c>
      <c r="G55" s="188">
        <v>0</v>
      </c>
      <c r="H55" s="187">
        <v>0</v>
      </c>
      <c r="I55" s="188">
        <v>0</v>
      </c>
      <c r="J55" s="188">
        <v>0</v>
      </c>
      <c r="K55" s="188">
        <v>0</v>
      </c>
      <c r="L55" s="188">
        <v>0</v>
      </c>
      <c r="M55" s="189">
        <v>0</v>
      </c>
      <c r="N55" s="188">
        <v>0</v>
      </c>
      <c r="O55" s="188">
        <v>0</v>
      </c>
      <c r="P55" s="187">
        <v>0</v>
      </c>
      <c r="Q55" s="189">
        <v>0</v>
      </c>
      <c r="R55" s="188">
        <v>0</v>
      </c>
      <c r="S55" s="188">
        <v>0</v>
      </c>
      <c r="T55" s="187">
        <v>0</v>
      </c>
      <c r="U55" s="2"/>
    </row>
    <row r="56" spans="1:21" s="243" customFormat="1" ht="14.85" customHeight="1">
      <c r="A56" s="2"/>
      <c r="B56" s="904">
        <v>13</v>
      </c>
      <c r="C56" s="982" t="s">
        <v>1020</v>
      </c>
      <c r="D56" s="189">
        <v>0</v>
      </c>
      <c r="E56" s="188">
        <v>0</v>
      </c>
      <c r="F56" s="188">
        <v>0</v>
      </c>
      <c r="G56" s="188">
        <v>0</v>
      </c>
      <c r="H56" s="187">
        <v>0</v>
      </c>
      <c r="I56" s="188">
        <v>0</v>
      </c>
      <c r="J56" s="188">
        <v>0</v>
      </c>
      <c r="K56" s="188">
        <v>0</v>
      </c>
      <c r="L56" s="188">
        <v>0</v>
      </c>
      <c r="M56" s="189">
        <v>0</v>
      </c>
      <c r="N56" s="188">
        <v>0</v>
      </c>
      <c r="O56" s="188">
        <v>0</v>
      </c>
      <c r="P56" s="187">
        <v>0</v>
      </c>
      <c r="Q56" s="189">
        <v>0</v>
      </c>
      <c r="R56" s="188">
        <v>0</v>
      </c>
      <c r="S56" s="188">
        <v>0</v>
      </c>
      <c r="T56" s="187">
        <v>0</v>
      </c>
      <c r="U56" s="2"/>
    </row>
    <row r="57" spans="1:21" s="243" customFormat="1" ht="14.85" customHeight="1">
      <c r="A57" s="2"/>
      <c r="B57" s="904">
        <v>14</v>
      </c>
      <c r="C57" s="983" t="s">
        <v>1235</v>
      </c>
      <c r="D57" s="189">
        <v>0</v>
      </c>
      <c r="E57" s="188">
        <v>0</v>
      </c>
      <c r="F57" s="188">
        <v>0</v>
      </c>
      <c r="G57" s="188">
        <v>0</v>
      </c>
      <c r="H57" s="187">
        <v>0</v>
      </c>
      <c r="I57" s="188">
        <v>0</v>
      </c>
      <c r="J57" s="188">
        <v>0</v>
      </c>
      <c r="K57" s="188">
        <v>0</v>
      </c>
      <c r="L57" s="188">
        <v>0</v>
      </c>
      <c r="M57" s="189">
        <v>0</v>
      </c>
      <c r="N57" s="188">
        <v>0</v>
      </c>
      <c r="O57" s="188">
        <v>0</v>
      </c>
      <c r="P57" s="187">
        <v>0</v>
      </c>
      <c r="Q57" s="189">
        <v>0</v>
      </c>
      <c r="R57" s="188">
        <v>0</v>
      </c>
      <c r="S57" s="188">
        <v>0</v>
      </c>
      <c r="T57" s="187">
        <v>0</v>
      </c>
      <c r="U57" s="2"/>
    </row>
    <row r="58" spans="1:21" s="243" customFormat="1" ht="25.5">
      <c r="A58" s="2"/>
      <c r="B58" s="981">
        <v>15</v>
      </c>
      <c r="C58" s="983" t="s">
        <v>1377</v>
      </c>
      <c r="D58" s="980">
        <v>0</v>
      </c>
      <c r="E58" s="547">
        <v>0</v>
      </c>
      <c r="F58" s="547">
        <v>0</v>
      </c>
      <c r="G58" s="547">
        <v>0</v>
      </c>
      <c r="H58" s="546">
        <v>0</v>
      </c>
      <c r="I58" s="547">
        <v>0</v>
      </c>
      <c r="J58" s="547">
        <v>0</v>
      </c>
      <c r="K58" s="547">
        <v>0</v>
      </c>
      <c r="L58" s="547">
        <v>0</v>
      </c>
      <c r="M58" s="980">
        <v>0</v>
      </c>
      <c r="N58" s="547">
        <v>0</v>
      </c>
      <c r="O58" s="547">
        <v>0</v>
      </c>
      <c r="P58" s="546">
        <v>0</v>
      </c>
      <c r="Q58" s="980">
        <v>0</v>
      </c>
      <c r="R58" s="547">
        <v>0</v>
      </c>
      <c r="S58" s="547">
        <v>0</v>
      </c>
      <c r="T58" s="546">
        <v>0</v>
      </c>
      <c r="U58" s="2"/>
    </row>
    <row r="59" spans="1:21" s="243" customFormat="1" ht="5.0999999999999996" customHeight="1">
      <c r="A59" s="2"/>
      <c r="B59" s="866"/>
      <c r="C59" s="979"/>
      <c r="D59" s="638"/>
      <c r="E59" s="638"/>
      <c r="F59" s="638"/>
      <c r="G59" s="638"/>
      <c r="H59" s="638"/>
      <c r="I59" s="638"/>
      <c r="J59" s="638"/>
      <c r="K59" s="638"/>
      <c r="L59" s="638"/>
      <c r="M59" s="638"/>
      <c r="N59" s="638"/>
      <c r="O59" s="638"/>
      <c r="P59" s="638"/>
      <c r="Q59" s="638"/>
      <c r="R59" s="638"/>
      <c r="S59" s="638"/>
      <c r="T59" s="638"/>
      <c r="U59" s="2"/>
    </row>
    <row r="60" spans="1:21" s="243" customFormat="1" ht="14.85" customHeight="1">
      <c r="A60" s="2"/>
      <c r="B60" s="2120" t="str">
        <f>Last3Qtr</f>
        <v>T4 2022 _x000D_
Bâle III</v>
      </c>
      <c r="C60" s="2121"/>
      <c r="D60" s="985"/>
      <c r="E60" s="693"/>
      <c r="F60" s="693"/>
      <c r="G60" s="693"/>
      <c r="H60" s="706"/>
      <c r="I60" s="693"/>
      <c r="J60" s="693"/>
      <c r="K60" s="693"/>
      <c r="L60" s="693"/>
      <c r="M60" s="985"/>
      <c r="N60" s="693"/>
      <c r="O60" s="693"/>
      <c r="P60" s="706"/>
      <c r="Q60" s="985"/>
      <c r="R60" s="693"/>
      <c r="S60" s="693"/>
      <c r="T60" s="706"/>
      <c r="U60" s="2"/>
    </row>
    <row r="61" spans="1:21" s="243" customFormat="1" ht="14.85" customHeight="1">
      <c r="A61" s="2"/>
      <c r="B61" s="984">
        <v>1</v>
      </c>
      <c r="C61" s="408" t="s">
        <v>1411</v>
      </c>
      <c r="D61" s="283">
        <v>2972</v>
      </c>
      <c r="E61" s="282">
        <v>21</v>
      </c>
      <c r="F61" s="282">
        <v>1142</v>
      </c>
      <c r="G61" s="282">
        <v>69</v>
      </c>
      <c r="H61" s="281">
        <v>29</v>
      </c>
      <c r="I61" s="282">
        <v>0</v>
      </c>
      <c r="J61" s="282">
        <v>3469</v>
      </c>
      <c r="K61" s="282">
        <v>764</v>
      </c>
      <c r="L61" s="282">
        <v>0</v>
      </c>
      <c r="M61" s="283">
        <v>0</v>
      </c>
      <c r="N61" s="282">
        <v>958</v>
      </c>
      <c r="O61" s="282">
        <v>409</v>
      </c>
      <c r="P61" s="281">
        <v>0</v>
      </c>
      <c r="Q61" s="283">
        <v>0</v>
      </c>
      <c r="R61" s="282">
        <v>76</v>
      </c>
      <c r="S61" s="282">
        <v>33</v>
      </c>
      <c r="T61" s="281">
        <v>0</v>
      </c>
      <c r="U61" s="2"/>
    </row>
    <row r="62" spans="1:21" s="243" customFormat="1" ht="14.85" customHeight="1">
      <c r="A62" s="2"/>
      <c r="B62" s="904">
        <v>2</v>
      </c>
      <c r="C62" s="690" t="s">
        <v>464</v>
      </c>
      <c r="D62" s="189">
        <v>2972</v>
      </c>
      <c r="E62" s="188">
        <v>21</v>
      </c>
      <c r="F62" s="188">
        <v>1142</v>
      </c>
      <c r="G62" s="188">
        <v>69</v>
      </c>
      <c r="H62" s="187">
        <v>29</v>
      </c>
      <c r="I62" s="188">
        <v>0</v>
      </c>
      <c r="J62" s="188">
        <v>3469</v>
      </c>
      <c r="K62" s="188">
        <v>764</v>
      </c>
      <c r="L62" s="188">
        <v>0</v>
      </c>
      <c r="M62" s="189">
        <v>0</v>
      </c>
      <c r="N62" s="188">
        <v>958</v>
      </c>
      <c r="O62" s="188">
        <v>409</v>
      </c>
      <c r="P62" s="187">
        <v>0</v>
      </c>
      <c r="Q62" s="189">
        <v>0</v>
      </c>
      <c r="R62" s="188">
        <v>76</v>
      </c>
      <c r="S62" s="188">
        <v>33</v>
      </c>
      <c r="T62" s="187">
        <v>0</v>
      </c>
      <c r="U62" s="2"/>
    </row>
    <row r="63" spans="1:21" s="243" customFormat="1" ht="14.85" customHeight="1">
      <c r="A63" s="2"/>
      <c r="B63" s="904">
        <v>3</v>
      </c>
      <c r="C63" s="982" t="s">
        <v>1017</v>
      </c>
      <c r="D63" s="189">
        <v>2972</v>
      </c>
      <c r="E63" s="188">
        <v>21</v>
      </c>
      <c r="F63" s="188">
        <v>1093</v>
      </c>
      <c r="G63" s="188">
        <v>69</v>
      </c>
      <c r="H63" s="187">
        <v>29</v>
      </c>
      <c r="I63" s="188">
        <v>0</v>
      </c>
      <c r="J63" s="188">
        <v>3469</v>
      </c>
      <c r="K63" s="188">
        <v>715</v>
      </c>
      <c r="L63" s="188">
        <v>0</v>
      </c>
      <c r="M63" s="189">
        <v>0</v>
      </c>
      <c r="N63" s="188">
        <v>958</v>
      </c>
      <c r="O63" s="188">
        <v>360</v>
      </c>
      <c r="P63" s="187">
        <v>0</v>
      </c>
      <c r="Q63" s="189">
        <v>0</v>
      </c>
      <c r="R63" s="188">
        <v>76</v>
      </c>
      <c r="S63" s="188">
        <v>29</v>
      </c>
      <c r="T63" s="187">
        <v>0</v>
      </c>
      <c r="U63" s="2"/>
    </row>
    <row r="64" spans="1:21" s="243" customFormat="1" ht="25.5">
      <c r="A64" s="2"/>
      <c r="B64" s="904">
        <v>4</v>
      </c>
      <c r="C64" s="983" t="s">
        <v>1018</v>
      </c>
      <c r="D64" s="189">
        <v>2080</v>
      </c>
      <c r="E64" s="188">
        <v>21</v>
      </c>
      <c r="F64" s="188">
        <v>818</v>
      </c>
      <c r="G64" s="188">
        <v>69</v>
      </c>
      <c r="H64" s="187">
        <v>0</v>
      </c>
      <c r="I64" s="188">
        <v>0</v>
      </c>
      <c r="J64" s="188">
        <v>2988</v>
      </c>
      <c r="K64" s="188">
        <v>0</v>
      </c>
      <c r="L64" s="188">
        <v>0</v>
      </c>
      <c r="M64" s="189">
        <v>0</v>
      </c>
      <c r="N64" s="188">
        <v>777</v>
      </c>
      <c r="O64" s="188">
        <v>0</v>
      </c>
      <c r="P64" s="187">
        <v>0</v>
      </c>
      <c r="Q64" s="189">
        <v>0</v>
      </c>
      <c r="R64" s="188">
        <v>62</v>
      </c>
      <c r="S64" s="188">
        <v>0</v>
      </c>
      <c r="T64" s="187">
        <v>0</v>
      </c>
      <c r="U64" s="2"/>
    </row>
    <row r="65" spans="1:21" s="243" customFormat="1" ht="14.85" customHeight="1">
      <c r="A65" s="2"/>
      <c r="B65" s="904">
        <v>5</v>
      </c>
      <c r="C65" s="983" t="s">
        <v>1019</v>
      </c>
      <c r="D65" s="189">
        <v>892</v>
      </c>
      <c r="E65" s="188">
        <v>0</v>
      </c>
      <c r="F65" s="188">
        <v>275</v>
      </c>
      <c r="G65" s="188">
        <v>0</v>
      </c>
      <c r="H65" s="187">
        <v>29</v>
      </c>
      <c r="I65" s="188">
        <v>0</v>
      </c>
      <c r="J65" s="188">
        <v>481</v>
      </c>
      <c r="K65" s="188">
        <v>715</v>
      </c>
      <c r="L65" s="188">
        <v>0</v>
      </c>
      <c r="M65" s="189">
        <v>0</v>
      </c>
      <c r="N65" s="188">
        <v>181</v>
      </c>
      <c r="O65" s="188">
        <v>360</v>
      </c>
      <c r="P65" s="187">
        <v>0</v>
      </c>
      <c r="Q65" s="189">
        <v>0</v>
      </c>
      <c r="R65" s="188">
        <v>14</v>
      </c>
      <c r="S65" s="188">
        <v>29</v>
      </c>
      <c r="T65" s="187">
        <v>0</v>
      </c>
      <c r="U65" s="2"/>
    </row>
    <row r="66" spans="1:21" s="243" customFormat="1" ht="14.85" customHeight="1">
      <c r="A66" s="2"/>
      <c r="B66" s="904">
        <v>6</v>
      </c>
      <c r="C66" s="982" t="s">
        <v>1020</v>
      </c>
      <c r="D66" s="189">
        <v>0</v>
      </c>
      <c r="E66" s="188">
        <v>0</v>
      </c>
      <c r="F66" s="188">
        <v>49</v>
      </c>
      <c r="G66" s="188">
        <v>0</v>
      </c>
      <c r="H66" s="187">
        <v>0</v>
      </c>
      <c r="I66" s="188">
        <v>0</v>
      </c>
      <c r="J66" s="188">
        <v>0</v>
      </c>
      <c r="K66" s="188">
        <v>49</v>
      </c>
      <c r="L66" s="188">
        <v>0</v>
      </c>
      <c r="M66" s="189">
        <v>0</v>
      </c>
      <c r="N66" s="188">
        <v>0</v>
      </c>
      <c r="O66" s="188">
        <v>49</v>
      </c>
      <c r="P66" s="187">
        <v>0</v>
      </c>
      <c r="Q66" s="189">
        <v>0</v>
      </c>
      <c r="R66" s="188">
        <v>0</v>
      </c>
      <c r="S66" s="188">
        <v>4</v>
      </c>
      <c r="T66" s="187">
        <v>0</v>
      </c>
      <c r="U66" s="2"/>
    </row>
    <row r="67" spans="1:21" s="243" customFormat="1" ht="14.85" customHeight="1">
      <c r="A67" s="2"/>
      <c r="B67" s="904">
        <v>7</v>
      </c>
      <c r="C67" s="983" t="s">
        <v>1235</v>
      </c>
      <c r="D67" s="189">
        <v>0</v>
      </c>
      <c r="E67" s="188">
        <v>0</v>
      </c>
      <c r="F67" s="188">
        <v>49</v>
      </c>
      <c r="G67" s="188">
        <v>0</v>
      </c>
      <c r="H67" s="187">
        <v>0</v>
      </c>
      <c r="I67" s="188">
        <v>0</v>
      </c>
      <c r="J67" s="188">
        <v>0</v>
      </c>
      <c r="K67" s="188">
        <v>49</v>
      </c>
      <c r="L67" s="188">
        <v>0</v>
      </c>
      <c r="M67" s="189">
        <v>0</v>
      </c>
      <c r="N67" s="188">
        <v>0</v>
      </c>
      <c r="O67" s="188">
        <v>49</v>
      </c>
      <c r="P67" s="187">
        <v>0</v>
      </c>
      <c r="Q67" s="189">
        <v>0</v>
      </c>
      <c r="R67" s="188">
        <v>0</v>
      </c>
      <c r="S67" s="188">
        <v>4</v>
      </c>
      <c r="T67" s="187">
        <v>0</v>
      </c>
      <c r="U67" s="2"/>
    </row>
    <row r="68" spans="1:21" s="243" customFormat="1" ht="25.5">
      <c r="A68" s="2"/>
      <c r="B68" s="904">
        <v>8</v>
      </c>
      <c r="C68" s="983" t="s">
        <v>1377</v>
      </c>
      <c r="D68" s="189">
        <v>0</v>
      </c>
      <c r="E68" s="188">
        <v>0</v>
      </c>
      <c r="F68" s="188">
        <v>0</v>
      </c>
      <c r="G68" s="188">
        <v>0</v>
      </c>
      <c r="H68" s="187">
        <v>0</v>
      </c>
      <c r="I68" s="188">
        <v>0</v>
      </c>
      <c r="J68" s="188">
        <v>0</v>
      </c>
      <c r="K68" s="188">
        <v>0</v>
      </c>
      <c r="L68" s="188">
        <v>0</v>
      </c>
      <c r="M68" s="189">
        <v>0</v>
      </c>
      <c r="N68" s="188">
        <v>0</v>
      </c>
      <c r="O68" s="188">
        <v>0</v>
      </c>
      <c r="P68" s="187">
        <v>0</v>
      </c>
      <c r="Q68" s="189">
        <v>0</v>
      </c>
      <c r="R68" s="188">
        <v>0</v>
      </c>
      <c r="S68" s="188">
        <v>0</v>
      </c>
      <c r="T68" s="187">
        <v>0</v>
      </c>
      <c r="U68" s="2"/>
    </row>
    <row r="69" spans="1:21" s="243" customFormat="1" ht="14.85" customHeight="1">
      <c r="A69" s="2"/>
      <c r="B69" s="904">
        <v>9</v>
      </c>
      <c r="C69" s="690" t="s">
        <v>465</v>
      </c>
      <c r="D69" s="189">
        <v>0</v>
      </c>
      <c r="E69" s="188">
        <v>0</v>
      </c>
      <c r="F69" s="188">
        <v>0</v>
      </c>
      <c r="G69" s="188">
        <v>0</v>
      </c>
      <c r="H69" s="187">
        <v>0</v>
      </c>
      <c r="I69" s="188">
        <v>0</v>
      </c>
      <c r="J69" s="188">
        <v>0</v>
      </c>
      <c r="K69" s="188">
        <v>0</v>
      </c>
      <c r="L69" s="188">
        <v>0</v>
      </c>
      <c r="M69" s="189">
        <v>0</v>
      </c>
      <c r="N69" s="188">
        <v>0</v>
      </c>
      <c r="O69" s="188">
        <v>0</v>
      </c>
      <c r="P69" s="187">
        <v>0</v>
      </c>
      <c r="Q69" s="189">
        <v>0</v>
      </c>
      <c r="R69" s="188">
        <v>0</v>
      </c>
      <c r="S69" s="188">
        <v>0</v>
      </c>
      <c r="T69" s="187">
        <v>0</v>
      </c>
      <c r="U69" s="2"/>
    </row>
    <row r="70" spans="1:21" s="243" customFormat="1" ht="14.85" customHeight="1">
      <c r="A70" s="2"/>
      <c r="B70" s="904">
        <v>10</v>
      </c>
      <c r="C70" s="982" t="s">
        <v>1017</v>
      </c>
      <c r="D70" s="189">
        <v>0</v>
      </c>
      <c r="E70" s="188">
        <v>0</v>
      </c>
      <c r="F70" s="188">
        <v>0</v>
      </c>
      <c r="G70" s="188">
        <v>0</v>
      </c>
      <c r="H70" s="187">
        <v>0</v>
      </c>
      <c r="I70" s="188">
        <v>0</v>
      </c>
      <c r="J70" s="188">
        <v>0</v>
      </c>
      <c r="K70" s="188">
        <v>0</v>
      </c>
      <c r="L70" s="188">
        <v>0</v>
      </c>
      <c r="M70" s="189">
        <v>0</v>
      </c>
      <c r="N70" s="188">
        <v>0</v>
      </c>
      <c r="O70" s="188">
        <v>0</v>
      </c>
      <c r="P70" s="187">
        <v>0</v>
      </c>
      <c r="Q70" s="189">
        <v>0</v>
      </c>
      <c r="R70" s="188">
        <v>0</v>
      </c>
      <c r="S70" s="188">
        <v>0</v>
      </c>
      <c r="T70" s="187">
        <v>0</v>
      </c>
      <c r="U70" s="2"/>
    </row>
    <row r="71" spans="1:21" s="243" customFormat="1" ht="25.5">
      <c r="A71" s="2"/>
      <c r="B71" s="904">
        <v>11</v>
      </c>
      <c r="C71" s="983" t="s">
        <v>1018</v>
      </c>
      <c r="D71" s="189">
        <v>0</v>
      </c>
      <c r="E71" s="188">
        <v>0</v>
      </c>
      <c r="F71" s="188">
        <v>0</v>
      </c>
      <c r="G71" s="188">
        <v>0</v>
      </c>
      <c r="H71" s="187">
        <v>0</v>
      </c>
      <c r="I71" s="188">
        <v>0</v>
      </c>
      <c r="J71" s="188">
        <v>0</v>
      </c>
      <c r="K71" s="188">
        <v>0</v>
      </c>
      <c r="L71" s="188">
        <v>0</v>
      </c>
      <c r="M71" s="189">
        <v>0</v>
      </c>
      <c r="N71" s="188">
        <v>0</v>
      </c>
      <c r="O71" s="188">
        <v>0</v>
      </c>
      <c r="P71" s="187">
        <v>0</v>
      </c>
      <c r="Q71" s="189">
        <v>0</v>
      </c>
      <c r="R71" s="188">
        <v>0</v>
      </c>
      <c r="S71" s="188">
        <v>0</v>
      </c>
      <c r="T71" s="187">
        <v>0</v>
      </c>
      <c r="U71" s="2"/>
    </row>
    <row r="72" spans="1:21" s="243" customFormat="1" ht="14.85" customHeight="1">
      <c r="A72" s="2"/>
      <c r="B72" s="904">
        <v>12</v>
      </c>
      <c r="C72" s="983" t="s">
        <v>1019</v>
      </c>
      <c r="D72" s="189">
        <v>0</v>
      </c>
      <c r="E72" s="188">
        <v>0</v>
      </c>
      <c r="F72" s="188">
        <v>0</v>
      </c>
      <c r="G72" s="188">
        <v>0</v>
      </c>
      <c r="H72" s="187">
        <v>0</v>
      </c>
      <c r="I72" s="188">
        <v>0</v>
      </c>
      <c r="J72" s="188">
        <v>0</v>
      </c>
      <c r="K72" s="188">
        <v>0</v>
      </c>
      <c r="L72" s="188">
        <v>0</v>
      </c>
      <c r="M72" s="189">
        <v>0</v>
      </c>
      <c r="N72" s="188">
        <v>0</v>
      </c>
      <c r="O72" s="188">
        <v>0</v>
      </c>
      <c r="P72" s="187">
        <v>0</v>
      </c>
      <c r="Q72" s="189">
        <v>0</v>
      </c>
      <c r="R72" s="188">
        <v>0</v>
      </c>
      <c r="S72" s="188">
        <v>0</v>
      </c>
      <c r="T72" s="187">
        <v>0</v>
      </c>
      <c r="U72" s="2"/>
    </row>
    <row r="73" spans="1:21" s="243" customFormat="1" ht="14.85" customHeight="1">
      <c r="A73" s="2"/>
      <c r="B73" s="904">
        <v>13</v>
      </c>
      <c r="C73" s="982" t="s">
        <v>1020</v>
      </c>
      <c r="D73" s="189">
        <v>0</v>
      </c>
      <c r="E73" s="188">
        <v>0</v>
      </c>
      <c r="F73" s="188">
        <v>0</v>
      </c>
      <c r="G73" s="188">
        <v>0</v>
      </c>
      <c r="H73" s="187">
        <v>0</v>
      </c>
      <c r="I73" s="188">
        <v>0</v>
      </c>
      <c r="J73" s="188">
        <v>0</v>
      </c>
      <c r="K73" s="188">
        <v>0</v>
      </c>
      <c r="L73" s="188">
        <v>0</v>
      </c>
      <c r="M73" s="189">
        <v>0</v>
      </c>
      <c r="N73" s="188">
        <v>0</v>
      </c>
      <c r="O73" s="188">
        <v>0</v>
      </c>
      <c r="P73" s="187">
        <v>0</v>
      </c>
      <c r="Q73" s="189">
        <v>0</v>
      </c>
      <c r="R73" s="188">
        <v>0</v>
      </c>
      <c r="S73" s="188">
        <v>0</v>
      </c>
      <c r="T73" s="187">
        <v>0</v>
      </c>
      <c r="U73" s="2"/>
    </row>
    <row r="74" spans="1:21" s="243" customFormat="1" ht="14.85" customHeight="1">
      <c r="A74" s="2"/>
      <c r="B74" s="904">
        <v>14</v>
      </c>
      <c r="C74" s="983" t="s">
        <v>1235</v>
      </c>
      <c r="D74" s="189">
        <v>0</v>
      </c>
      <c r="E74" s="188">
        <v>0</v>
      </c>
      <c r="F74" s="188">
        <v>0</v>
      </c>
      <c r="G74" s="188">
        <v>0</v>
      </c>
      <c r="H74" s="187">
        <v>0</v>
      </c>
      <c r="I74" s="188">
        <v>0</v>
      </c>
      <c r="J74" s="188">
        <v>0</v>
      </c>
      <c r="K74" s="188">
        <v>0</v>
      </c>
      <c r="L74" s="188">
        <v>0</v>
      </c>
      <c r="M74" s="189">
        <v>0</v>
      </c>
      <c r="N74" s="188">
        <v>0</v>
      </c>
      <c r="O74" s="188">
        <v>0</v>
      </c>
      <c r="P74" s="187">
        <v>0</v>
      </c>
      <c r="Q74" s="189">
        <v>0</v>
      </c>
      <c r="R74" s="188">
        <v>0</v>
      </c>
      <c r="S74" s="188">
        <v>0</v>
      </c>
      <c r="T74" s="187">
        <v>0</v>
      </c>
      <c r="U74" s="2"/>
    </row>
    <row r="75" spans="1:21" s="243" customFormat="1" ht="25.5">
      <c r="A75" s="2"/>
      <c r="B75" s="981">
        <v>15</v>
      </c>
      <c r="C75" s="983" t="s">
        <v>1377</v>
      </c>
      <c r="D75" s="980">
        <v>0</v>
      </c>
      <c r="E75" s="547">
        <v>0</v>
      </c>
      <c r="F75" s="547">
        <v>0</v>
      </c>
      <c r="G75" s="547">
        <v>0</v>
      </c>
      <c r="H75" s="546">
        <v>0</v>
      </c>
      <c r="I75" s="547">
        <v>0</v>
      </c>
      <c r="J75" s="547">
        <v>0</v>
      </c>
      <c r="K75" s="547">
        <v>0</v>
      </c>
      <c r="L75" s="547">
        <v>0</v>
      </c>
      <c r="M75" s="980">
        <v>0</v>
      </c>
      <c r="N75" s="547">
        <v>0</v>
      </c>
      <c r="O75" s="547">
        <v>0</v>
      </c>
      <c r="P75" s="546">
        <v>0</v>
      </c>
      <c r="Q75" s="980">
        <v>0</v>
      </c>
      <c r="R75" s="547">
        <v>0</v>
      </c>
      <c r="S75" s="547">
        <v>0</v>
      </c>
      <c r="T75" s="546">
        <v>0</v>
      </c>
      <c r="U75" s="2"/>
    </row>
    <row r="76" spans="1:21" s="243" customFormat="1" ht="5.0999999999999996" customHeight="1">
      <c r="A76" s="2"/>
      <c r="B76" s="866"/>
      <c r="C76" s="979"/>
      <c r="D76" s="638"/>
      <c r="E76" s="638"/>
      <c r="F76" s="638"/>
      <c r="G76" s="638"/>
      <c r="H76" s="638"/>
      <c r="I76" s="638"/>
      <c r="J76" s="638"/>
      <c r="K76" s="638"/>
      <c r="L76" s="638"/>
      <c r="M76" s="638"/>
      <c r="N76" s="638"/>
      <c r="O76" s="638"/>
      <c r="P76" s="638"/>
      <c r="Q76" s="638"/>
      <c r="R76" s="638"/>
      <c r="S76" s="638"/>
      <c r="T76" s="638"/>
      <c r="U76" s="2"/>
    </row>
    <row r="77" spans="1:21" s="243" customFormat="1" ht="18" customHeight="1">
      <c r="A77" s="2"/>
      <c r="B77" s="2003" t="s">
        <v>816</v>
      </c>
      <c r="C77" s="2292"/>
      <c r="D77" s="2292"/>
      <c r="E77" s="2292"/>
      <c r="F77" s="2292"/>
      <c r="G77" s="2292"/>
      <c r="H77" s="2292"/>
      <c r="I77" s="2292"/>
      <c r="J77" s="2292"/>
      <c r="K77" s="2292"/>
      <c r="L77" s="2292"/>
      <c r="M77" s="2292"/>
      <c r="N77" s="2292"/>
      <c r="O77" s="2292"/>
      <c r="P77" s="2292"/>
      <c r="Q77" s="2292"/>
      <c r="R77" s="2292"/>
      <c r="S77" s="2292"/>
      <c r="T77" s="2292"/>
      <c r="U77" s="2"/>
    </row>
    <row r="78" spans="1:21" s="243" customFormat="1" ht="2.85" customHeight="1">
      <c r="A78" s="2"/>
      <c r="B78" s="2003"/>
      <c r="C78" s="2003"/>
      <c r="D78" s="2003"/>
      <c r="E78" s="2003"/>
      <c r="F78" s="2003"/>
      <c r="G78" s="2003"/>
      <c r="H78" s="2003"/>
      <c r="I78" s="2003"/>
      <c r="J78" s="2003"/>
      <c r="K78" s="2003"/>
      <c r="L78" s="2003"/>
      <c r="M78" s="2003"/>
      <c r="N78" s="2003"/>
      <c r="O78" s="2003"/>
      <c r="P78" s="2003"/>
      <c r="Q78" s="2003"/>
      <c r="R78" s="2003"/>
      <c r="S78" s="2003"/>
      <c r="T78" s="2003"/>
      <c r="U78" s="2"/>
    </row>
    <row r="79" spans="1:21" s="2" customFormat="1" ht="8.1" hidden="1" customHeight="1">
      <c r="B79" s="2291"/>
      <c r="C79" s="2291"/>
      <c r="D79" s="2291"/>
      <c r="E79" s="2291"/>
      <c r="F79" s="2291"/>
      <c r="G79" s="2291"/>
      <c r="H79" s="2291"/>
      <c r="I79" s="2291"/>
    </row>
    <row r="80" spans="1:21" s="243" customFormat="1" ht="12.75" hidden="1">
      <c r="A80" s="2"/>
    </row>
    <row r="81" spans="1:1" s="243" customFormat="1" ht="12.75" hidden="1">
      <c r="A81" s="2"/>
    </row>
    <row r="82" spans="1:1" s="243" customFormat="1" ht="12.75" hidden="1">
      <c r="A82" s="2"/>
    </row>
    <row r="83" spans="1:1" s="243" customFormat="1" ht="12.75" hidden="1">
      <c r="A83" s="2"/>
    </row>
    <row r="84" spans="1:1" s="243" customFormat="1" ht="12.75" hidden="1">
      <c r="A84" s="2"/>
    </row>
    <row r="85" spans="1:1" s="243" customFormat="1" ht="12.75" hidden="1">
      <c r="A85" s="2"/>
    </row>
    <row r="86" spans="1:1" s="243" customFormat="1" ht="12.75" hidden="1">
      <c r="A86" s="2"/>
    </row>
    <row r="87" spans="1:1" s="243" customFormat="1" ht="12.75" hidden="1">
      <c r="A87" s="2"/>
    </row>
    <row r="88" spans="1:1" s="243" customFormat="1" ht="12.75" hidden="1">
      <c r="A88" s="2"/>
    </row>
    <row r="89" spans="1:1" s="243" customFormat="1" ht="12.75" hidden="1">
      <c r="A89" s="2"/>
    </row>
    <row r="90" spans="1:1" s="243" customFormat="1" ht="12.75" hidden="1">
      <c r="A90" s="2"/>
    </row>
    <row r="91" spans="1:1" s="243" customFormat="1" ht="12.75" hidden="1">
      <c r="A91" s="2"/>
    </row>
    <row r="92" spans="1:1" s="243" customFormat="1" ht="12.75" hidden="1">
      <c r="A92" s="2"/>
    </row>
    <row r="93" spans="1:1" s="243" customFormat="1" ht="12.75" hidden="1">
      <c r="A93" s="2"/>
    </row>
    <row r="94" spans="1:1" s="243" customFormat="1" ht="12.75" hidden="1">
      <c r="A94" s="2"/>
    </row>
    <row r="95" spans="1:1" s="243" customFormat="1" ht="12.75" hidden="1">
      <c r="A95" s="2"/>
    </row>
    <row r="96" spans="1:1" s="243" customFormat="1" ht="12.75" hidden="1">
      <c r="A96" s="2"/>
    </row>
    <row r="97" spans="1:1" s="243" customFormat="1" ht="12.75" hidden="1">
      <c r="A97" s="2"/>
    </row>
    <row r="98" spans="1:1" s="243" customFormat="1" ht="12.75" hidden="1">
      <c r="A98" s="2"/>
    </row>
    <row r="99" spans="1:1" s="243" customFormat="1" ht="12.75" hidden="1">
      <c r="A99" s="2"/>
    </row>
    <row r="100" spans="1:1" s="243" customFormat="1" ht="12.75" hidden="1">
      <c r="A100" s="2"/>
    </row>
    <row r="101" spans="1:1" s="243" customFormat="1" ht="12.75" hidden="1">
      <c r="A101" s="2"/>
    </row>
    <row r="102" spans="1:1" s="243" customFormat="1" ht="12.75" hidden="1">
      <c r="A102" s="2"/>
    </row>
    <row r="103" spans="1:1" s="243" customFormat="1" ht="12.75" hidden="1">
      <c r="A103" s="2"/>
    </row>
    <row r="104" spans="1:1" s="243" customFormat="1" ht="12.75" hidden="1">
      <c r="A104" s="2"/>
    </row>
    <row r="105" spans="1:1" s="243" customFormat="1" ht="12.75" hidden="1">
      <c r="A105" s="2"/>
    </row>
    <row r="106" spans="1:1" s="243" customFormat="1" ht="12.75" hidden="1">
      <c r="A106" s="2"/>
    </row>
    <row r="107" spans="1:1" s="243" customFormat="1" ht="12.75" hidden="1">
      <c r="A107" s="2"/>
    </row>
    <row r="108" spans="1:1" s="243" customFormat="1" ht="12.75" hidden="1">
      <c r="A108" s="2"/>
    </row>
    <row r="109" spans="1:1" s="243" customFormat="1" ht="12.75" hidden="1">
      <c r="A109" s="2"/>
    </row>
    <row r="110" spans="1:1" s="243" customFormat="1" ht="12.75" hidden="1">
      <c r="A110" s="2"/>
    </row>
    <row r="111" spans="1:1" s="243" customFormat="1" ht="12.75" hidden="1">
      <c r="A111" s="2"/>
    </row>
    <row r="112" spans="1:1" s="243" customFormat="1" ht="12.75" hidden="1">
      <c r="A112" s="2"/>
    </row>
    <row r="113" spans="1:1" s="243" customFormat="1" ht="12.75" hidden="1">
      <c r="A113" s="2"/>
    </row>
    <row r="114" spans="1:1" s="243" customFormat="1" ht="12.75" hidden="1">
      <c r="A114" s="2"/>
    </row>
    <row r="115" spans="1:1" s="243" customFormat="1" ht="12.75" hidden="1">
      <c r="A115" s="2"/>
    </row>
    <row r="116" spans="1:1" s="243" customFormat="1" ht="12.75" hidden="1">
      <c r="A116" s="2"/>
    </row>
    <row r="117" spans="1:1" s="243" customFormat="1" ht="12.75" hidden="1">
      <c r="A117" s="2"/>
    </row>
    <row r="118" spans="1:1" s="243" customFormat="1" ht="12.75" hidden="1">
      <c r="A118" s="2"/>
    </row>
    <row r="119" spans="1:1" s="243" customFormat="1" ht="12.75" hidden="1">
      <c r="A119" s="2"/>
    </row>
    <row r="120" spans="1:1" s="243" customFormat="1" ht="12.75" hidden="1">
      <c r="A120" s="2"/>
    </row>
    <row r="121" spans="1:1" s="243" customFormat="1" ht="12.75" hidden="1">
      <c r="A121" s="2"/>
    </row>
    <row r="122" spans="1:1" s="243" customFormat="1" ht="12.75" hidden="1">
      <c r="A122" s="2"/>
    </row>
    <row r="123" spans="1:1" s="243" customFormat="1" ht="12.75" hidden="1">
      <c r="A123" s="2"/>
    </row>
    <row r="124" spans="1:1" s="243" customFormat="1" ht="12.75" hidden="1">
      <c r="A124" s="2"/>
    </row>
    <row r="125" spans="1:1" s="243" customFormat="1" ht="12.75" hidden="1">
      <c r="A125" s="2"/>
    </row>
    <row r="126" spans="1:1" s="243" customFormat="1" ht="12.75" hidden="1">
      <c r="A126" s="2"/>
    </row>
    <row r="127" spans="1:1" s="243" customFormat="1" ht="12.75" hidden="1">
      <c r="A127" s="2"/>
    </row>
    <row r="128" spans="1:1" s="243" customFormat="1" ht="12.75" hidden="1">
      <c r="A128" s="2"/>
    </row>
    <row r="129" spans="1:1" s="243" customFormat="1" ht="12.75" hidden="1">
      <c r="A129" s="2"/>
    </row>
    <row r="130" spans="1:1" s="243" customFormat="1" ht="12.75" hidden="1">
      <c r="A130" s="2"/>
    </row>
    <row r="131" spans="1:1" s="243" customFormat="1" ht="12.75" hidden="1">
      <c r="A131" s="2"/>
    </row>
    <row r="132" spans="1:1" s="243" customFormat="1" ht="12.75" hidden="1">
      <c r="A132" s="2"/>
    </row>
    <row r="133" spans="1:1" s="243" customFormat="1" ht="12.75" hidden="1">
      <c r="A133" s="2"/>
    </row>
    <row r="134" spans="1:1" s="243" customFormat="1" ht="12.75" hidden="1">
      <c r="A134" s="2"/>
    </row>
    <row r="135" spans="1:1" s="243" customFormat="1" ht="12.75" hidden="1">
      <c r="A135" s="2"/>
    </row>
    <row r="136" spans="1:1" s="243" customFormat="1" ht="12.75" hidden="1">
      <c r="A136" s="2"/>
    </row>
    <row r="137" spans="1:1" s="243" customFormat="1" ht="12.75" hidden="1">
      <c r="A137" s="2"/>
    </row>
    <row r="138" spans="1:1" s="243" customFormat="1" ht="12.75" hidden="1">
      <c r="A138" s="2"/>
    </row>
    <row r="139" spans="1:1" s="243" customFormat="1" ht="12.75" hidden="1">
      <c r="A139" s="2"/>
    </row>
    <row r="140" spans="1:1" s="243" customFormat="1" ht="12.75" hidden="1">
      <c r="A140" s="2"/>
    </row>
    <row r="141" spans="1:1" s="243" customFormat="1" ht="12.75" hidden="1">
      <c r="A141" s="2"/>
    </row>
    <row r="142" spans="1:1" s="243" customFormat="1" ht="12.75" hidden="1">
      <c r="A142" s="2"/>
    </row>
    <row r="143" spans="1:1" s="243" customFormat="1" ht="12.75" hidden="1">
      <c r="A143" s="2"/>
    </row>
    <row r="144" spans="1:1" s="243" customFormat="1" ht="12.75" hidden="1">
      <c r="A144" s="2"/>
    </row>
    <row r="145" spans="1:1" s="243" customFormat="1" ht="12.75" hidden="1">
      <c r="A145" s="2"/>
    </row>
    <row r="146" spans="1:1" s="243" customFormat="1" ht="12.75" hidden="1">
      <c r="A146" s="2"/>
    </row>
    <row r="147" spans="1:1" s="243" customFormat="1" ht="12.75" hidden="1">
      <c r="A147" s="2"/>
    </row>
    <row r="148" spans="1:1" s="243" customFormat="1" ht="12.75" hidden="1">
      <c r="A148" s="2"/>
    </row>
    <row r="149" spans="1:1" s="243" customFormat="1" ht="12.75" hidden="1">
      <c r="A149" s="2"/>
    </row>
    <row r="150" spans="1:1" s="243" customFormat="1" ht="12.75" hidden="1">
      <c r="A150" s="2"/>
    </row>
    <row r="151" spans="1:1" s="243" customFormat="1" ht="12.75" hidden="1">
      <c r="A151" s="2"/>
    </row>
    <row r="152" spans="1:1" s="243" customFormat="1" ht="12.75" hidden="1">
      <c r="A152" s="2"/>
    </row>
    <row r="153" spans="1:1" s="243" customFormat="1" ht="12.75" hidden="1">
      <c r="A153" s="2"/>
    </row>
    <row r="154" spans="1:1" s="243" customFormat="1" ht="12.75" hidden="1">
      <c r="A154" s="2"/>
    </row>
    <row r="155" spans="1:1" s="243" customFormat="1" ht="12.75" hidden="1">
      <c r="A155" s="2"/>
    </row>
    <row r="156" spans="1:1" s="243" customFormat="1" ht="12.75" hidden="1">
      <c r="A156" s="2"/>
    </row>
    <row r="157" spans="1:1" s="243" customFormat="1" ht="12.75" hidden="1">
      <c r="A157" s="2"/>
    </row>
    <row r="158" spans="1:1" s="243" customFormat="1" ht="12.75" hidden="1">
      <c r="A158" s="2"/>
    </row>
    <row r="159" spans="1:1" s="243" customFormat="1" ht="12.75" hidden="1">
      <c r="A159" s="2"/>
    </row>
    <row r="160" spans="1:1" s="243" customFormat="1" ht="12.75" hidden="1">
      <c r="A160" s="2"/>
    </row>
  </sheetData>
  <mergeCells count="29">
    <mergeCell ref="O6:O8"/>
    <mergeCell ref="P6:P8"/>
    <mergeCell ref="Q6:Q8"/>
    <mergeCell ref="R6:R8"/>
    <mergeCell ref="B79:I79"/>
    <mergeCell ref="B77:T77"/>
    <mergeCell ref="B78:T78"/>
    <mergeCell ref="J6:J8"/>
    <mergeCell ref="K6:K8"/>
    <mergeCell ref="S6:S8"/>
    <mergeCell ref="T6:T8"/>
    <mergeCell ref="B3:C8"/>
    <mergeCell ref="D4:H5"/>
    <mergeCell ref="I4:L5"/>
    <mergeCell ref="M4:P5"/>
    <mergeCell ref="Q4:T5"/>
    <mergeCell ref="B9:C9"/>
    <mergeCell ref="B60:C60"/>
    <mergeCell ref="B43:C43"/>
    <mergeCell ref="N6:N8"/>
    <mergeCell ref="E6:E8"/>
    <mergeCell ref="F6:F8"/>
    <mergeCell ref="G6:G8"/>
    <mergeCell ref="H6:H8"/>
    <mergeCell ref="I6:I8"/>
    <mergeCell ref="B26:C26"/>
    <mergeCell ref="D6:D8"/>
    <mergeCell ref="L6:L8"/>
    <mergeCell ref="M6:M8"/>
  </mergeCells>
  <hyperlinks>
    <hyperlink ref="B1" location="ToC!A1" display="Retour à la table des matières" xr:uid="{00000000-0004-0000-2900-000000000000}"/>
  </hyperlinks>
  <pageMargins left="0.51181102362204722" right="0.51181102362204722" top="0.51181102362204722" bottom="0.51181102362204722" header="0.23622047244094491" footer="0.23622047244094491"/>
  <pageSetup scale="65" firstPageNumber="6" fitToHeight="0" orientation="landscape" r:id="rId1"/>
  <headerFooter>
    <oddFooter>&amp;L&amp;G&amp;CInformations supplémentaires sur les 
fonds propres réglementaires&amp;RPage &amp;P de &amp;N]</oddFooter>
  </headerFooter>
  <rowBreaks count="1" manualBreakCount="1">
    <brk id="42" min="1" max="19" man="1"/>
  </rowBreaks>
  <colBreaks count="1" manualBreakCount="1">
    <brk id="1" max="78" man="1"/>
  </colBreaks>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5F743-6F23-4F30-A923-991BD546602D}">
  <sheetPr codeName="Sheet39">
    <tabColor rgb="FF92D050"/>
    <pageSetUpPr fitToPage="1"/>
  </sheetPr>
  <dimension ref="A1:L108"/>
  <sheetViews>
    <sheetView zoomScale="85" zoomScaleNormal="85" zoomScaleSheetLayoutView="85" workbookViewId="0"/>
  </sheetViews>
  <sheetFormatPr defaultColWidth="0" defaultRowHeight="12.75" zeroHeight="1"/>
  <cols>
    <col min="1" max="1" width="1.42578125" style="987" customWidth="1"/>
    <col min="2" max="2" width="96.85546875" style="987" customWidth="1"/>
    <col min="3" max="3" width="15.140625" style="987" customWidth="1"/>
    <col min="4" max="7" width="14" style="987" customWidth="1"/>
    <col min="8" max="8" width="1.42578125" style="987" customWidth="1"/>
    <col min="9" max="9" width="12.42578125" style="987" hidden="1" customWidth="1"/>
    <col min="10" max="11" width="0" style="987" hidden="1" customWidth="1"/>
    <col min="12" max="12" width="12.42578125" style="987" hidden="1" customWidth="1"/>
    <col min="13" max="16384" width="8.42578125" style="987" hidden="1"/>
  </cols>
  <sheetData>
    <row r="1" spans="1:8" s="1050" customFormat="1" ht="12.2" customHeight="1">
      <c r="B1" s="100" t="s">
        <v>5</v>
      </c>
    </row>
    <row r="2" spans="1:8" s="1045" customFormat="1" ht="20.100000000000001" customHeight="1">
      <c r="A2" s="1046"/>
      <c r="B2" s="1049" t="s">
        <v>1021</v>
      </c>
      <c r="C2" s="1048"/>
      <c r="D2" s="1048"/>
      <c r="E2" s="1048"/>
      <c r="F2" s="1048"/>
      <c r="G2" s="1047"/>
      <c r="H2" s="1046"/>
    </row>
    <row r="3" spans="1:8" s="1042" customFormat="1" ht="42" customHeight="1">
      <c r="A3" s="1043"/>
      <c r="B3" s="1044" t="s">
        <v>701</v>
      </c>
      <c r="C3" s="1655" t="str">
        <f>CurrQtr</f>
        <v>T3 2023 
Bâle III révisé</v>
      </c>
      <c r="D3" s="1656" t="str">
        <f>LastQtr</f>
        <v>T2 2023 _x000D_
Bâle III révisé</v>
      </c>
      <c r="E3" s="1656" t="str">
        <f>Last2Qtr</f>
        <v>T1 2023 _x000D_
Bâle III</v>
      </c>
      <c r="F3" s="1656" t="str">
        <f>Last3Qtr</f>
        <v>T4 2022 _x000D_
Bâle III</v>
      </c>
      <c r="G3" s="1657" t="str">
        <f>Last4Qtr</f>
        <v>T3 2022 _x000D_
Bâle III</v>
      </c>
      <c r="H3" s="1043"/>
    </row>
    <row r="4" spans="1:8" s="988" customFormat="1" ht="14.85" customHeight="1">
      <c r="A4" s="989"/>
      <c r="B4" s="1041"/>
      <c r="C4" s="1040"/>
      <c r="D4" s="1039"/>
      <c r="E4" s="1039"/>
      <c r="F4" s="1039"/>
      <c r="G4" s="1038"/>
      <c r="H4" s="989"/>
    </row>
    <row r="5" spans="1:8" s="988" customFormat="1" ht="14.85" customHeight="1">
      <c r="A5" s="989"/>
      <c r="B5" s="1012" t="s">
        <v>646</v>
      </c>
      <c r="C5" s="1037"/>
      <c r="D5" s="1036"/>
      <c r="E5" s="1036"/>
      <c r="F5" s="1036"/>
      <c r="G5" s="1035"/>
      <c r="H5" s="989"/>
    </row>
    <row r="6" spans="1:8" s="988" customFormat="1" ht="14.85" customHeight="1">
      <c r="A6" s="989"/>
      <c r="B6" s="1034" t="s">
        <v>502</v>
      </c>
      <c r="C6" s="1010">
        <v>55520</v>
      </c>
      <c r="D6" s="1009">
        <v>54138</v>
      </c>
      <c r="E6" s="1009">
        <v>53081</v>
      </c>
      <c r="F6" s="1009">
        <v>51639</v>
      </c>
      <c r="G6" s="1008">
        <v>51547</v>
      </c>
      <c r="H6" s="989"/>
    </row>
    <row r="7" spans="1:8" s="988" customFormat="1" ht="14.85" customHeight="1">
      <c r="A7" s="989"/>
      <c r="B7" s="1011" t="s">
        <v>501</v>
      </c>
      <c r="C7" s="1010">
        <v>2191</v>
      </c>
      <c r="D7" s="1009">
        <v>2133</v>
      </c>
      <c r="E7" s="1009">
        <v>1732</v>
      </c>
      <c r="F7" s="1009">
        <v>2055</v>
      </c>
      <c r="G7" s="1008">
        <v>2540</v>
      </c>
      <c r="H7" s="989"/>
    </row>
    <row r="8" spans="1:8" s="988" customFormat="1" ht="14.85" customHeight="1">
      <c r="A8" s="989"/>
      <c r="B8" s="1011" t="s">
        <v>500</v>
      </c>
      <c r="C8" s="1010">
        <v>-1375</v>
      </c>
      <c r="D8" s="1009">
        <v>-1331</v>
      </c>
      <c r="E8" s="1009">
        <v>-1329</v>
      </c>
      <c r="F8" s="1009">
        <v>-1333</v>
      </c>
      <c r="G8" s="1008">
        <v>-1265</v>
      </c>
      <c r="H8" s="989"/>
    </row>
    <row r="9" spans="1:8" s="988" customFormat="1" ht="14.85" customHeight="1">
      <c r="A9" s="989"/>
      <c r="B9" s="1011"/>
      <c r="C9" s="1033"/>
      <c r="D9" s="1032"/>
      <c r="E9" s="1032"/>
      <c r="F9" s="1032"/>
      <c r="G9" s="1031"/>
      <c r="H9" s="989"/>
    </row>
    <row r="10" spans="1:8" s="988" customFormat="1" ht="14.85" customHeight="1">
      <c r="A10" s="989"/>
      <c r="B10" s="1011" t="s">
        <v>499</v>
      </c>
      <c r="C10" s="1010">
        <v>467</v>
      </c>
      <c r="D10" s="1009">
        <v>428</v>
      </c>
      <c r="E10" s="1009">
        <v>25</v>
      </c>
      <c r="F10" s="1009">
        <v>5</v>
      </c>
      <c r="G10" s="1008">
        <v>7</v>
      </c>
      <c r="H10" s="989"/>
    </row>
    <row r="11" spans="1:8" s="988" customFormat="1" ht="14.85" customHeight="1">
      <c r="A11" s="989"/>
      <c r="B11" s="1011" t="s">
        <v>1022</v>
      </c>
      <c r="C11" s="1010">
        <v>0</v>
      </c>
      <c r="D11" s="1009">
        <v>0</v>
      </c>
      <c r="E11" s="1009">
        <v>0</v>
      </c>
      <c r="F11" s="1009">
        <v>-128</v>
      </c>
      <c r="G11" s="1008">
        <v>-409</v>
      </c>
      <c r="H11" s="989"/>
    </row>
    <row r="12" spans="1:8" s="988" customFormat="1" ht="14.85" customHeight="1">
      <c r="A12" s="989"/>
      <c r="B12" s="1011"/>
      <c r="C12" s="1010"/>
      <c r="D12" s="1009"/>
      <c r="E12" s="1009"/>
      <c r="F12" s="1009"/>
      <c r="G12" s="1008"/>
      <c r="H12" s="989"/>
    </row>
    <row r="13" spans="1:8" s="988" customFormat="1" ht="14.85" customHeight="1">
      <c r="A13" s="989"/>
      <c r="B13" s="1011" t="s">
        <v>1023</v>
      </c>
      <c r="C13" s="1030">
        <v>1342</v>
      </c>
      <c r="D13" s="1029">
        <v>-1203</v>
      </c>
      <c r="E13" s="1029">
        <v>893</v>
      </c>
      <c r="F13" s="1029">
        <v>-307</v>
      </c>
      <c r="G13" s="1028">
        <v>-448</v>
      </c>
      <c r="H13" s="989"/>
    </row>
    <row r="14" spans="1:8" s="988" customFormat="1" ht="14.85" customHeight="1">
      <c r="A14" s="989"/>
      <c r="B14" s="1011" t="s">
        <v>498</v>
      </c>
      <c r="C14" s="1033">
        <v>0</v>
      </c>
      <c r="D14" s="1032">
        <v>0</v>
      </c>
      <c r="E14" s="1032">
        <v>-75</v>
      </c>
      <c r="F14" s="1032">
        <v>27</v>
      </c>
      <c r="G14" s="1031">
        <v>-6</v>
      </c>
      <c r="H14" s="989"/>
    </row>
    <row r="15" spans="1:8" s="988" customFormat="1" ht="14.85" customHeight="1">
      <c r="A15" s="989"/>
      <c r="B15" s="1011" t="s">
        <v>1024</v>
      </c>
      <c r="C15" s="1010">
        <v>-2019</v>
      </c>
      <c r="D15" s="1009">
        <v>1833</v>
      </c>
      <c r="E15" s="1009">
        <v>-12</v>
      </c>
      <c r="F15" s="1009">
        <v>1451</v>
      </c>
      <c r="G15" s="1008">
        <v>-601</v>
      </c>
      <c r="H15" s="989"/>
    </row>
    <row r="16" spans="1:8" s="988" customFormat="1" ht="14.85" customHeight="1">
      <c r="A16" s="989"/>
      <c r="B16" s="1027" t="s">
        <v>497</v>
      </c>
      <c r="C16" s="1010">
        <v>-812</v>
      </c>
      <c r="D16" s="1009">
        <v>633</v>
      </c>
      <c r="E16" s="1009">
        <v>523</v>
      </c>
      <c r="F16" s="1009">
        <v>2218</v>
      </c>
      <c r="G16" s="1008">
        <v>-753</v>
      </c>
      <c r="H16" s="989"/>
    </row>
    <row r="17" spans="1:8" s="988" customFormat="1" ht="14.85" customHeight="1">
      <c r="A17" s="989"/>
      <c r="B17" s="1027" t="s">
        <v>496</v>
      </c>
      <c r="C17" s="1010">
        <v>-57</v>
      </c>
      <c r="D17" s="1009">
        <v>162</v>
      </c>
      <c r="E17" s="1009">
        <v>415</v>
      </c>
      <c r="F17" s="1009">
        <v>-636</v>
      </c>
      <c r="G17" s="1008">
        <v>-148</v>
      </c>
      <c r="H17" s="989"/>
    </row>
    <row r="18" spans="1:8" s="988" customFormat="1" ht="14.85" customHeight="1">
      <c r="A18" s="989"/>
      <c r="B18" s="1027" t="s">
        <v>495</v>
      </c>
      <c r="C18" s="1010">
        <v>178</v>
      </c>
      <c r="D18" s="1009">
        <v>-163</v>
      </c>
      <c r="E18" s="1009">
        <v>-133</v>
      </c>
      <c r="F18" s="1009">
        <v>-24</v>
      </c>
      <c r="G18" s="1008">
        <v>-135</v>
      </c>
      <c r="H18" s="989"/>
    </row>
    <row r="19" spans="1:8" s="988" customFormat="1" ht="14.85" customHeight="1">
      <c r="A19" s="989"/>
      <c r="B19" s="1027" t="s">
        <v>715</v>
      </c>
      <c r="C19" s="1010">
        <v>-1328</v>
      </c>
      <c r="D19" s="1009">
        <v>1201</v>
      </c>
      <c r="E19" s="1009">
        <v>-817</v>
      </c>
      <c r="F19" s="1009">
        <v>-107</v>
      </c>
      <c r="G19" s="1008">
        <v>435</v>
      </c>
      <c r="H19" s="989"/>
    </row>
    <row r="20" spans="1:8" s="988" customFormat="1" ht="14.85" hidden="1" customHeight="1">
      <c r="A20" s="989"/>
      <c r="B20" s="1011"/>
      <c r="C20" s="1033">
        <v>0</v>
      </c>
      <c r="D20" s="1032">
        <v>0</v>
      </c>
      <c r="E20" s="1032">
        <v>0</v>
      </c>
      <c r="F20" s="1032">
        <v>0</v>
      </c>
      <c r="G20" s="1031">
        <v>0</v>
      </c>
      <c r="H20" s="989"/>
    </row>
    <row r="21" spans="1:8" s="988" customFormat="1" ht="14.85" customHeight="1">
      <c r="A21" s="989"/>
      <c r="B21" s="1011" t="s">
        <v>1126</v>
      </c>
      <c r="C21" s="1010">
        <v>-89</v>
      </c>
      <c r="D21" s="1009">
        <v>-163</v>
      </c>
      <c r="E21" s="1009">
        <v>-254</v>
      </c>
      <c r="F21" s="1009">
        <v>-384</v>
      </c>
      <c r="G21" s="1008">
        <v>178</v>
      </c>
      <c r="H21" s="989"/>
    </row>
    <row r="22" spans="1:8" s="988" customFormat="1" ht="14.85" customHeight="1">
      <c r="A22" s="989"/>
      <c r="B22" s="1011" t="s">
        <v>494</v>
      </c>
      <c r="C22" s="1010">
        <v>-205</v>
      </c>
      <c r="D22" s="1009">
        <v>-315</v>
      </c>
      <c r="E22" s="1009">
        <v>77</v>
      </c>
      <c r="F22" s="1009">
        <v>56</v>
      </c>
      <c r="G22" s="1008">
        <v>96</v>
      </c>
      <c r="H22" s="989"/>
    </row>
    <row r="23" spans="1:8" s="988" customFormat="1" ht="14.85" customHeight="1">
      <c r="A23" s="989"/>
      <c r="B23" s="1027" t="s">
        <v>493</v>
      </c>
      <c r="C23" s="1010">
        <v>-73</v>
      </c>
      <c r="D23" s="1009">
        <v>1</v>
      </c>
      <c r="E23" s="1009">
        <v>-44</v>
      </c>
      <c r="F23" s="1009">
        <v>-18</v>
      </c>
      <c r="G23" s="1008">
        <v>7</v>
      </c>
      <c r="H23" s="989"/>
    </row>
    <row r="24" spans="1:8" s="988" customFormat="1" ht="7.35" hidden="1" customHeight="1">
      <c r="A24" s="989"/>
      <c r="B24" s="1027"/>
      <c r="C24" s="1030">
        <v>0</v>
      </c>
      <c r="D24" s="1029">
        <v>0</v>
      </c>
      <c r="E24" s="1029">
        <v>0</v>
      </c>
      <c r="F24" s="1029">
        <v>0</v>
      </c>
      <c r="G24" s="1028">
        <v>0</v>
      </c>
      <c r="H24" s="989"/>
    </row>
    <row r="25" spans="1:8" s="988" customFormat="1" ht="14.85" hidden="1" customHeight="1">
      <c r="A25" s="989"/>
      <c r="B25" s="1027" t="s">
        <v>492</v>
      </c>
      <c r="C25" s="1010">
        <v>0</v>
      </c>
      <c r="D25" s="1009">
        <v>0</v>
      </c>
      <c r="E25" s="1009">
        <v>0</v>
      </c>
      <c r="F25" s="1009">
        <v>0</v>
      </c>
      <c r="G25" s="1008">
        <v>0</v>
      </c>
      <c r="H25" s="989"/>
    </row>
    <row r="26" spans="1:8" s="988" customFormat="1" ht="14.85" customHeight="1">
      <c r="A26" s="989"/>
      <c r="B26" s="1027" t="s">
        <v>491</v>
      </c>
      <c r="C26" s="1010">
        <v>0</v>
      </c>
      <c r="D26" s="1009">
        <v>0</v>
      </c>
      <c r="E26" s="1009">
        <v>0</v>
      </c>
      <c r="F26" s="1009">
        <v>0</v>
      </c>
      <c r="G26" s="1008">
        <v>0</v>
      </c>
      <c r="H26" s="989"/>
    </row>
    <row r="27" spans="1:8" s="988" customFormat="1" ht="14.85" customHeight="1">
      <c r="A27" s="989"/>
      <c r="B27" s="1027" t="s">
        <v>490</v>
      </c>
      <c r="C27" s="1010">
        <v>-132</v>
      </c>
      <c r="D27" s="1009">
        <v>-316</v>
      </c>
      <c r="E27" s="1009">
        <v>121</v>
      </c>
      <c r="F27" s="1009">
        <v>74</v>
      </c>
      <c r="G27" s="1008">
        <v>89</v>
      </c>
      <c r="H27" s="989"/>
    </row>
    <row r="28" spans="1:8" s="988" customFormat="1" ht="8.4499999999999993" customHeight="1">
      <c r="A28" s="989"/>
      <c r="B28" s="1022"/>
      <c r="C28" s="1026"/>
      <c r="D28" s="1025"/>
      <c r="E28" s="1025"/>
      <c r="F28" s="1025"/>
      <c r="G28" s="1024"/>
      <c r="H28" s="989"/>
    </row>
    <row r="29" spans="1:8" s="988" customFormat="1" ht="14.85" customHeight="1">
      <c r="A29" s="989"/>
      <c r="B29" s="995" t="s">
        <v>466</v>
      </c>
      <c r="C29" s="1002">
        <v>55832</v>
      </c>
      <c r="D29" s="1001">
        <v>55520</v>
      </c>
      <c r="E29" s="1001">
        <v>54138</v>
      </c>
      <c r="F29" s="1001">
        <v>53081</v>
      </c>
      <c r="G29" s="1000">
        <v>51639</v>
      </c>
      <c r="H29" s="989"/>
    </row>
    <row r="30" spans="1:8" s="988" customFormat="1" ht="14.85" customHeight="1">
      <c r="A30" s="989"/>
      <c r="B30" s="1023"/>
      <c r="C30" s="1018"/>
      <c r="D30" s="1017"/>
      <c r="E30" s="1017"/>
      <c r="F30" s="1017"/>
      <c r="G30" s="1016"/>
      <c r="H30" s="989"/>
    </row>
    <row r="31" spans="1:8" s="988" customFormat="1" ht="14.85" customHeight="1">
      <c r="A31" s="989"/>
      <c r="B31" s="1012" t="s">
        <v>489</v>
      </c>
      <c r="C31" s="1015"/>
      <c r="D31" s="1014"/>
      <c r="E31" s="1014"/>
      <c r="F31" s="1014"/>
      <c r="G31" s="1013"/>
      <c r="H31" s="989"/>
    </row>
    <row r="32" spans="1:8" s="988" customFormat="1" ht="14.85" customHeight="1">
      <c r="A32" s="989"/>
      <c r="B32" s="1012" t="s">
        <v>502</v>
      </c>
      <c r="C32" s="1010">
        <v>8168</v>
      </c>
      <c r="D32" s="1009">
        <v>8179</v>
      </c>
      <c r="E32" s="1009">
        <v>8181</v>
      </c>
      <c r="F32" s="1009">
        <v>7162</v>
      </c>
      <c r="G32" s="1008">
        <v>5654</v>
      </c>
      <c r="H32" s="989"/>
    </row>
    <row r="33" spans="1:8" s="988" customFormat="1" ht="14.85" customHeight="1">
      <c r="A33" s="989"/>
      <c r="B33" s="1011" t="s">
        <v>1025</v>
      </c>
      <c r="C33" s="1010">
        <v>0</v>
      </c>
      <c r="D33" s="1009">
        <v>0</v>
      </c>
      <c r="E33" s="1009">
        <v>0</v>
      </c>
      <c r="F33" s="1009">
        <v>1023</v>
      </c>
      <c r="G33" s="1008">
        <v>1500</v>
      </c>
      <c r="H33" s="989"/>
    </row>
    <row r="34" spans="1:8" s="988" customFormat="1" ht="14.85" customHeight="1">
      <c r="A34" s="989"/>
      <c r="B34" s="1011" t="s">
        <v>467</v>
      </c>
      <c r="C34" s="1010">
        <v>0</v>
      </c>
      <c r="D34" s="1009">
        <v>0</v>
      </c>
      <c r="E34" s="1009">
        <v>0</v>
      </c>
      <c r="F34" s="1009">
        <v>0</v>
      </c>
      <c r="G34" s="1008">
        <v>0</v>
      </c>
      <c r="H34" s="989"/>
    </row>
    <row r="35" spans="1:8" s="988" customFormat="1" ht="14.85" customHeight="1">
      <c r="A35" s="989"/>
      <c r="B35" s="1011" t="s">
        <v>468</v>
      </c>
      <c r="C35" s="1010">
        <v>0</v>
      </c>
      <c r="D35" s="1009">
        <v>0</v>
      </c>
      <c r="E35" s="1009">
        <v>0</v>
      </c>
      <c r="F35" s="1009">
        <v>0</v>
      </c>
      <c r="G35" s="1008">
        <v>0</v>
      </c>
      <c r="H35" s="989"/>
    </row>
    <row r="36" spans="1:8" s="988" customFormat="1" ht="14.85" customHeight="1">
      <c r="A36" s="989"/>
      <c r="B36" s="1022" t="s">
        <v>487</v>
      </c>
      <c r="C36" s="1006">
        <v>16</v>
      </c>
      <c r="D36" s="1005">
        <v>-11</v>
      </c>
      <c r="E36" s="1005">
        <v>-2</v>
      </c>
      <c r="F36" s="1005">
        <v>-4</v>
      </c>
      <c r="G36" s="1004">
        <v>8</v>
      </c>
      <c r="H36" s="989"/>
    </row>
    <row r="37" spans="1:8" s="988" customFormat="1" ht="14.85" customHeight="1">
      <c r="A37" s="989"/>
      <c r="B37" s="1003" t="s">
        <v>466</v>
      </c>
      <c r="C37" s="1002">
        <v>8184</v>
      </c>
      <c r="D37" s="1001">
        <v>8168</v>
      </c>
      <c r="E37" s="1001">
        <v>8179</v>
      </c>
      <c r="F37" s="1001">
        <v>8181</v>
      </c>
      <c r="G37" s="1000">
        <v>7162</v>
      </c>
      <c r="H37" s="989"/>
    </row>
    <row r="38" spans="1:8" s="988" customFormat="1" ht="8.4499999999999993" customHeight="1">
      <c r="A38" s="989"/>
      <c r="B38" s="999"/>
      <c r="C38" s="1021"/>
      <c r="D38" s="1020"/>
      <c r="E38" s="1020"/>
      <c r="F38" s="1020"/>
      <c r="G38" s="996"/>
      <c r="H38" s="989"/>
    </row>
    <row r="39" spans="1:8" s="988" customFormat="1" ht="14.85" customHeight="1">
      <c r="A39" s="989"/>
      <c r="B39" s="995" t="s">
        <v>486</v>
      </c>
      <c r="C39" s="1002">
        <v>64016</v>
      </c>
      <c r="D39" s="1001">
        <v>63688</v>
      </c>
      <c r="E39" s="1001">
        <v>62317</v>
      </c>
      <c r="F39" s="1001">
        <v>61262</v>
      </c>
      <c r="G39" s="1000">
        <v>58801</v>
      </c>
      <c r="H39" s="989"/>
    </row>
    <row r="40" spans="1:8" s="988" customFormat="1" ht="14.85" customHeight="1">
      <c r="A40" s="989"/>
      <c r="B40" s="1019"/>
      <c r="C40" s="1018"/>
      <c r="D40" s="1017"/>
      <c r="E40" s="1017"/>
      <c r="F40" s="1017"/>
      <c r="G40" s="1016"/>
      <c r="H40" s="989"/>
    </row>
    <row r="41" spans="1:8" s="988" customFormat="1" ht="14.85" customHeight="1">
      <c r="A41" s="989"/>
      <c r="B41" s="1012" t="s">
        <v>485</v>
      </c>
      <c r="C41" s="1015"/>
      <c r="D41" s="1014"/>
      <c r="E41" s="1014"/>
      <c r="F41" s="1014"/>
      <c r="G41" s="1013"/>
      <c r="H41" s="989"/>
    </row>
    <row r="42" spans="1:8" s="988" customFormat="1" ht="14.85" customHeight="1">
      <c r="A42" s="989"/>
      <c r="B42" s="1012" t="s">
        <v>502</v>
      </c>
      <c r="C42" s="1010">
        <v>9509</v>
      </c>
      <c r="D42" s="1009">
        <v>9550</v>
      </c>
      <c r="E42" s="1009">
        <v>9448</v>
      </c>
      <c r="F42" s="1009">
        <v>9285</v>
      </c>
      <c r="G42" s="1008">
        <v>9427</v>
      </c>
      <c r="H42" s="989"/>
    </row>
    <row r="43" spans="1:8" s="988" customFormat="1" ht="14.85" customHeight="1">
      <c r="A43" s="989"/>
      <c r="B43" s="1011" t="s">
        <v>1025</v>
      </c>
      <c r="C43" s="1010">
        <v>1000</v>
      </c>
      <c r="D43" s="1009">
        <v>0</v>
      </c>
      <c r="E43" s="1009">
        <v>337</v>
      </c>
      <c r="F43" s="1009">
        <v>0</v>
      </c>
      <c r="G43" s="1008">
        <v>0</v>
      </c>
      <c r="H43" s="989"/>
    </row>
    <row r="44" spans="1:8" s="988" customFormat="1" ht="14.85" customHeight="1">
      <c r="A44" s="989"/>
      <c r="B44" s="1011" t="s">
        <v>467</v>
      </c>
      <c r="C44" s="1010">
        <v>0</v>
      </c>
      <c r="D44" s="1009">
        <v>-1</v>
      </c>
      <c r="E44" s="1009">
        <v>0</v>
      </c>
      <c r="F44" s="1009">
        <v>-24</v>
      </c>
      <c r="G44" s="1008">
        <v>-2</v>
      </c>
      <c r="H44" s="989"/>
    </row>
    <row r="45" spans="1:8" s="988" customFormat="1" ht="14.85" customHeight="1">
      <c r="A45" s="989"/>
      <c r="B45" s="1011" t="s">
        <v>468</v>
      </c>
      <c r="C45" s="1010">
        <v>0</v>
      </c>
      <c r="D45" s="1009">
        <v>0</v>
      </c>
      <c r="E45" s="1009">
        <v>0</v>
      </c>
      <c r="F45" s="1009">
        <v>0</v>
      </c>
      <c r="G45" s="1008">
        <v>0</v>
      </c>
      <c r="H45" s="989"/>
    </row>
    <row r="46" spans="1:8" s="988" customFormat="1" ht="14.85" customHeight="1">
      <c r="A46" s="989"/>
      <c r="B46" s="1011" t="s">
        <v>482</v>
      </c>
      <c r="C46" s="1010">
        <v>24</v>
      </c>
      <c r="D46" s="1009">
        <v>-30</v>
      </c>
      <c r="E46" s="1009">
        <v>-293</v>
      </c>
      <c r="F46" s="1009">
        <v>-37</v>
      </c>
      <c r="G46" s="1008">
        <v>1</v>
      </c>
      <c r="H46" s="989"/>
    </row>
    <row r="47" spans="1:8" s="988" customFormat="1" ht="14.85" customHeight="1">
      <c r="A47" s="989"/>
      <c r="B47" s="1011" t="s">
        <v>481</v>
      </c>
      <c r="C47" s="1010">
        <v>-217</v>
      </c>
      <c r="D47" s="1009">
        <v>-10</v>
      </c>
      <c r="E47" s="1009">
        <v>58</v>
      </c>
      <c r="F47" s="1009">
        <v>224</v>
      </c>
      <c r="G47" s="1008">
        <v>-141</v>
      </c>
      <c r="H47" s="989"/>
    </row>
    <row r="48" spans="1:8" s="988" customFormat="1" ht="15.6" hidden="1" customHeight="1">
      <c r="A48" s="989"/>
      <c r="B48" s="1007"/>
      <c r="C48" s="1006">
        <v>10316</v>
      </c>
      <c r="D48" s="1005">
        <v>9509</v>
      </c>
      <c r="E48" s="1005">
        <v>9550</v>
      </c>
      <c r="F48" s="1005">
        <v>9448</v>
      </c>
      <c r="G48" s="1004">
        <v>9285</v>
      </c>
      <c r="H48" s="989"/>
    </row>
    <row r="49" spans="1:8" s="988" customFormat="1" ht="14.85" customHeight="1">
      <c r="A49" s="989"/>
      <c r="B49" s="1003" t="s">
        <v>466</v>
      </c>
      <c r="C49" s="1002">
        <v>10316</v>
      </c>
      <c r="D49" s="1001">
        <v>9509</v>
      </c>
      <c r="E49" s="1001">
        <v>9550</v>
      </c>
      <c r="F49" s="1001">
        <v>9448</v>
      </c>
      <c r="G49" s="1000">
        <v>9285</v>
      </c>
      <c r="H49" s="989"/>
    </row>
    <row r="50" spans="1:8" s="988" customFormat="1" ht="8.4499999999999993" customHeight="1">
      <c r="A50" s="989"/>
      <c r="B50" s="999"/>
      <c r="C50" s="998"/>
      <c r="D50" s="997"/>
      <c r="E50" s="997"/>
      <c r="F50" s="997"/>
      <c r="G50" s="996"/>
      <c r="H50" s="989"/>
    </row>
    <row r="51" spans="1:8" s="988" customFormat="1" ht="15.6" customHeight="1">
      <c r="A51" s="989"/>
      <c r="B51" s="995" t="s">
        <v>479</v>
      </c>
      <c r="C51" s="994">
        <v>74332</v>
      </c>
      <c r="D51" s="993">
        <v>73197</v>
      </c>
      <c r="E51" s="993">
        <v>71867</v>
      </c>
      <c r="F51" s="993">
        <v>70710</v>
      </c>
      <c r="G51" s="992">
        <v>68086</v>
      </c>
      <c r="H51" s="989"/>
    </row>
    <row r="52" spans="1:8" s="988" customFormat="1" ht="7.5" customHeight="1">
      <c r="A52" s="989"/>
      <c r="B52" s="989"/>
      <c r="C52" s="989"/>
      <c r="D52" s="989"/>
      <c r="E52" s="989"/>
      <c r="F52" s="989"/>
      <c r="G52" s="989"/>
      <c r="H52" s="989"/>
    </row>
    <row r="53" spans="1:8" s="988" customFormat="1" ht="15" hidden="1" customHeight="1">
      <c r="A53" s="991"/>
      <c r="B53" s="2297"/>
      <c r="C53" s="2297"/>
      <c r="D53" s="2297"/>
      <c r="E53" s="2297"/>
      <c r="F53" s="2297"/>
      <c r="G53" s="2297"/>
      <c r="H53" s="990"/>
    </row>
    <row r="54" spans="1:8" s="988" customFormat="1" ht="9.75" hidden="1" customHeight="1">
      <c r="A54" s="989"/>
      <c r="B54" s="2297"/>
      <c r="C54" s="2297"/>
      <c r="D54" s="2297"/>
      <c r="E54" s="2297"/>
      <c r="F54" s="2297"/>
      <c r="G54" s="2297"/>
      <c r="H54" s="990"/>
    </row>
    <row r="55" spans="1:8" s="988" customFormat="1" ht="8.1" hidden="1" customHeight="1">
      <c r="A55" s="989"/>
      <c r="B55" s="989"/>
      <c r="C55" s="989"/>
      <c r="D55" s="989"/>
      <c r="E55" s="989"/>
      <c r="F55" s="989"/>
      <c r="G55" s="989"/>
      <c r="H55" s="989"/>
    </row>
    <row r="56" spans="1:8" s="988" customFormat="1" hidden="1"/>
    <row r="57" spans="1:8" s="988" customFormat="1" hidden="1"/>
    <row r="58" spans="1:8" s="988" customFormat="1" hidden="1"/>
    <row r="59" spans="1:8" s="988" customFormat="1" hidden="1"/>
    <row r="60" spans="1:8" s="988" customFormat="1" hidden="1"/>
    <row r="61" spans="1:8" s="988" customFormat="1" hidden="1"/>
    <row r="62" spans="1:8" s="988" customFormat="1" hidden="1"/>
    <row r="63" spans="1:8" s="988" customFormat="1" hidden="1"/>
    <row r="64" spans="1:8" s="988" customFormat="1" hidden="1"/>
    <row r="65" s="988" customFormat="1" hidden="1"/>
    <row r="66" s="988" customFormat="1" hidden="1"/>
    <row r="67" s="988" customFormat="1" hidden="1"/>
    <row r="68" s="988" customFormat="1" hidden="1"/>
    <row r="69" s="988" customFormat="1" hidden="1"/>
    <row r="70" s="988" customFormat="1" hidden="1"/>
    <row r="71" s="988" customFormat="1" hidden="1"/>
    <row r="72" s="988" customFormat="1" hidden="1"/>
    <row r="73" s="988" customFormat="1" hidden="1"/>
    <row r="74" s="988" customFormat="1" hidden="1"/>
    <row r="75" s="988" customFormat="1" hidden="1"/>
    <row r="76" s="988" customFormat="1" hidden="1"/>
    <row r="77" s="988" customFormat="1" hidden="1"/>
    <row r="78" s="988" customFormat="1" hidden="1"/>
    <row r="79" s="988" customFormat="1" hidden="1"/>
    <row r="80" s="988" customFormat="1" hidden="1"/>
    <row r="81" s="988" customFormat="1" hidden="1"/>
    <row r="82" s="988" customFormat="1" hidden="1"/>
    <row r="83" s="988" customFormat="1" hidden="1"/>
    <row r="84" s="988" customFormat="1" hidden="1"/>
    <row r="85" s="988" customFormat="1" hidden="1"/>
    <row r="86" s="988" customFormat="1" hidden="1"/>
    <row r="87" s="988" customFormat="1" hidden="1"/>
    <row r="88" s="988" customFormat="1" hidden="1"/>
    <row r="89" s="988" customFormat="1" hidden="1"/>
    <row r="90" s="988" customFormat="1" hidden="1"/>
    <row r="91" s="988" customFormat="1" hidden="1"/>
    <row r="92" s="988" customFormat="1" hidden="1"/>
    <row r="93" s="988" customFormat="1" hidden="1"/>
    <row r="94" s="988" customFormat="1" hidden="1"/>
    <row r="95" s="988" customFormat="1" hidden="1"/>
    <row r="96" s="988" customFormat="1" hidden="1"/>
    <row r="97" s="988" customFormat="1" hidden="1"/>
    <row r="98" s="988" customFormat="1" hidden="1"/>
    <row r="99" s="988" customFormat="1" hidden="1"/>
    <row r="100" s="988" customFormat="1" hidden="1"/>
    <row r="101" s="988" customFormat="1" hidden="1"/>
    <row r="102" s="988" customFormat="1" hidden="1"/>
    <row r="103" s="988" customFormat="1" hidden="1"/>
    <row r="104" s="988" customFormat="1" hidden="1"/>
    <row r="105" s="988" customFormat="1" hidden="1"/>
    <row r="106" s="988" customFormat="1" hidden="1"/>
    <row r="107" s="988" customFormat="1" hidden="1"/>
    <row r="108" s="988" customFormat="1" hidden="1"/>
  </sheetData>
  <mergeCells count="2">
    <mergeCell ref="B53:G53"/>
    <mergeCell ref="B54:G54"/>
  </mergeCells>
  <hyperlinks>
    <hyperlink ref="B1" location="ToC!A1" display="Retour à la table des matières" xr:uid="{00000000-0004-0000-2A00-000000000000}"/>
  </hyperlinks>
  <pageMargins left="0.51181102362204722" right="0.51181102362204722" top="0.51181102362204722" bottom="0.51181102362204722" header="0.23622047244094491" footer="0.23622047244094491"/>
  <pageSetup scale="74" firstPageNumber="6" orientation="landscape" r:id="rId1"/>
  <headerFooter>
    <oddFooter>&amp;L&amp;G&amp;CInformations supplémentaires sur les 
fonds propres réglementaires&amp;RPage &amp;P de &amp;N]</oddFooter>
  </headerFooter>
  <rowBreaks count="1" manualBreakCount="1">
    <brk id="62" min="1" max="3" man="1"/>
  </rowBreaks>
  <drawing r:id="rId2"/>
  <legacyDrawingHF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4BBD2-1B32-4B63-845D-ADF334B9DFD9}">
  <sheetPr transitionEvaluation="1" codeName="Sheet40">
    <tabColor rgb="FF92D050"/>
    <pageSetUpPr fitToPage="1"/>
  </sheetPr>
  <dimension ref="A1:U41"/>
  <sheetViews>
    <sheetView topLeftCell="A16" zoomScale="145" zoomScaleNormal="145" zoomScaleSheetLayoutView="85" workbookViewId="0"/>
  </sheetViews>
  <sheetFormatPr defaultColWidth="0" defaultRowHeight="15" zeroHeight="1"/>
  <cols>
    <col min="1" max="1" width="1.42578125" style="1051" customWidth="1"/>
    <col min="2" max="2" width="61.85546875" style="1051" customWidth="1"/>
    <col min="3" max="3" width="9.85546875" style="1051" customWidth="1"/>
    <col min="4" max="4" width="16.140625" style="1051" customWidth="1"/>
    <col min="5" max="5" width="16.42578125" style="1051" customWidth="1"/>
    <col min="6" max="8" width="15.42578125" style="1051" customWidth="1"/>
    <col min="9" max="9" width="1.42578125" style="1051" customWidth="1"/>
    <col min="10" max="21" width="0" style="1051" hidden="1" customWidth="1"/>
    <col min="22" max="16384" width="6.42578125" style="1051" hidden="1"/>
  </cols>
  <sheetData>
    <row r="1" spans="1:8" s="99" customFormat="1" ht="12.2" customHeight="1">
      <c r="B1" s="100" t="s">
        <v>5</v>
      </c>
    </row>
    <row r="2" spans="1:8" s="1121" customFormat="1" ht="20.100000000000001" customHeight="1">
      <c r="A2" s="1125"/>
      <c r="B2" s="1124" t="s">
        <v>1026</v>
      </c>
      <c r="C2" s="1123"/>
      <c r="D2" s="1123"/>
      <c r="E2" s="1123"/>
      <c r="F2" s="1123"/>
      <c r="G2" s="1123"/>
      <c r="H2" s="1122"/>
    </row>
    <row r="3" spans="1:8" s="1105" customFormat="1" ht="31.5">
      <c r="B3" s="1044" t="s">
        <v>517</v>
      </c>
      <c r="C3" s="1120"/>
      <c r="D3" s="1119" t="str">
        <f>CurrQtr</f>
        <v>T3 2023 
Bâle III révisé</v>
      </c>
      <c r="E3" s="1118" t="str">
        <f>LastQtr</f>
        <v>T2 2023 _x000D_
Bâle III révisé</v>
      </c>
      <c r="F3" s="1118" t="str">
        <f>Last2Qtr</f>
        <v>T1 2023 _x000D_
Bâle III</v>
      </c>
      <c r="G3" s="1118" t="str">
        <f>Last3Qtr</f>
        <v>T4 2022 _x000D_
Bâle III</v>
      </c>
      <c r="H3" s="1658" t="str">
        <f>Last4Qtr</f>
        <v>T3 2022 _x000D_
Bâle III</v>
      </c>
    </row>
    <row r="4" spans="1:8" s="1055" customFormat="1">
      <c r="B4" s="1117" t="s">
        <v>1027</v>
      </c>
      <c r="C4" s="1115"/>
      <c r="D4" s="1116"/>
      <c r="E4" s="1115"/>
      <c r="F4" s="1115"/>
      <c r="G4" s="1115"/>
      <c r="H4" s="1114"/>
    </row>
    <row r="5" spans="1:8" s="1055" customFormat="1" ht="15" customHeight="1">
      <c r="B5" s="1113"/>
      <c r="C5" s="1064"/>
      <c r="D5" s="1111"/>
      <c r="E5" s="1064"/>
      <c r="F5" s="1064"/>
      <c r="G5" s="1064"/>
      <c r="H5" s="1110"/>
    </row>
    <row r="6" spans="1:8" s="1055" customFormat="1" ht="12.75">
      <c r="B6" s="1112" t="s">
        <v>516</v>
      </c>
      <c r="C6" s="1064"/>
      <c r="D6" s="1111"/>
      <c r="E6" s="1064"/>
      <c r="F6" s="1064"/>
      <c r="G6" s="1064"/>
      <c r="H6" s="1110"/>
    </row>
    <row r="7" spans="1:8" s="1055" customFormat="1" ht="12.75">
      <c r="B7" s="1108" t="s">
        <v>515</v>
      </c>
      <c r="C7" s="1064"/>
      <c r="D7" s="1063">
        <v>3.2</v>
      </c>
      <c r="E7" s="1062">
        <v>2.7</v>
      </c>
      <c r="F7" s="1062">
        <v>2.2000000000000002</v>
      </c>
      <c r="G7" s="1062">
        <v>2.7</v>
      </c>
      <c r="H7" s="1061">
        <v>2.6</v>
      </c>
    </row>
    <row r="8" spans="1:8" s="1055" customFormat="1" ht="12.75">
      <c r="B8" s="1108" t="s">
        <v>514</v>
      </c>
      <c r="C8" s="1064"/>
      <c r="D8" s="1063">
        <v>18.399999999999999</v>
      </c>
      <c r="E8" s="1062">
        <v>18.3</v>
      </c>
      <c r="F8" s="1062">
        <v>12.4</v>
      </c>
      <c r="G8" s="1062">
        <v>13</v>
      </c>
      <c r="H8" s="1061">
        <v>12.6</v>
      </c>
    </row>
    <row r="9" spans="1:8" s="1055" customFormat="1" ht="12.75">
      <c r="B9" s="1109" t="s">
        <v>513</v>
      </c>
      <c r="C9" s="1064"/>
      <c r="D9" s="1063">
        <v>45.8</v>
      </c>
      <c r="E9" s="1062">
        <v>46.5</v>
      </c>
      <c r="F9" s="1062">
        <v>50.4</v>
      </c>
      <c r="G9" s="1062">
        <v>48.3</v>
      </c>
      <c r="H9" s="1061">
        <v>47.5</v>
      </c>
    </row>
    <row r="10" spans="1:8" s="1055" customFormat="1" ht="12.75">
      <c r="B10" s="1108" t="s">
        <v>512</v>
      </c>
      <c r="C10" s="1064"/>
      <c r="D10" s="1063"/>
      <c r="E10" s="1062"/>
      <c r="F10" s="1062"/>
      <c r="G10" s="1062"/>
      <c r="H10" s="1061"/>
    </row>
    <row r="11" spans="1:8" s="1055" customFormat="1" ht="12.75">
      <c r="B11" s="1108" t="s">
        <v>601</v>
      </c>
      <c r="C11" s="1064"/>
      <c r="D11" s="1063">
        <v>72.2</v>
      </c>
      <c r="E11" s="1062">
        <v>70.2</v>
      </c>
      <c r="F11" s="1062">
        <v>69.7</v>
      </c>
      <c r="G11" s="1062">
        <v>67</v>
      </c>
      <c r="H11" s="1061">
        <v>65.2</v>
      </c>
    </row>
    <row r="12" spans="1:8" s="1055" customFormat="1" ht="12.75">
      <c r="B12" s="1108" t="s">
        <v>511</v>
      </c>
      <c r="C12" s="1064"/>
      <c r="D12" s="1063">
        <v>129.6</v>
      </c>
      <c r="E12" s="1062">
        <v>133.4</v>
      </c>
      <c r="F12" s="1062">
        <v>144.9</v>
      </c>
      <c r="G12" s="1062">
        <v>144</v>
      </c>
      <c r="H12" s="1061">
        <v>137.6</v>
      </c>
    </row>
    <row r="13" spans="1:8" s="1055" customFormat="1" ht="12.75">
      <c r="B13" s="1100" t="s">
        <v>715</v>
      </c>
      <c r="C13" s="1081"/>
      <c r="D13" s="1098">
        <v>34.4</v>
      </c>
      <c r="E13" s="1097">
        <v>33.700000000000003</v>
      </c>
      <c r="F13" s="1097">
        <v>37.200000000000003</v>
      </c>
      <c r="G13" s="1097">
        <v>33.4</v>
      </c>
      <c r="H13" s="1096">
        <v>34.9</v>
      </c>
    </row>
    <row r="14" spans="1:8" s="1055" customFormat="1" ht="12.75">
      <c r="B14" s="1107"/>
      <c r="C14" s="1076"/>
      <c r="D14" s="1094">
        <v>303.60000000000002</v>
      </c>
      <c r="E14" s="1093">
        <v>304.8</v>
      </c>
      <c r="F14" s="1093">
        <v>316.8</v>
      </c>
      <c r="G14" s="1093">
        <v>308.39999999999998</v>
      </c>
      <c r="H14" s="1092">
        <v>300.39999999999998</v>
      </c>
    </row>
    <row r="15" spans="1:8" s="1055" customFormat="1" ht="12.75">
      <c r="B15" s="1106" t="s">
        <v>509</v>
      </c>
      <c r="C15" s="1091"/>
      <c r="D15" s="1090"/>
      <c r="E15" s="1089"/>
      <c r="F15" s="1089"/>
      <c r="G15" s="1089"/>
      <c r="H15" s="1088"/>
    </row>
    <row r="16" spans="1:8" s="1055" customFormat="1" ht="12.75">
      <c r="A16" s="1105"/>
      <c r="B16" s="1087" t="s">
        <v>508</v>
      </c>
      <c r="C16" s="1086"/>
      <c r="D16" s="1063">
        <v>63.8</v>
      </c>
      <c r="E16" s="1062">
        <v>64.8</v>
      </c>
      <c r="F16" s="1062">
        <v>67</v>
      </c>
      <c r="G16" s="1062">
        <v>66.400000000000006</v>
      </c>
      <c r="H16" s="1061">
        <v>66.400000000000006</v>
      </c>
    </row>
    <row r="17" spans="2:8" s="1055" customFormat="1" ht="12.75">
      <c r="B17" s="1087" t="s">
        <v>507</v>
      </c>
      <c r="C17" s="1086"/>
      <c r="D17" s="1063">
        <v>10.6</v>
      </c>
      <c r="E17" s="1062">
        <v>11.7</v>
      </c>
      <c r="F17" s="1062">
        <v>12.2</v>
      </c>
      <c r="G17" s="1062">
        <v>12.8</v>
      </c>
      <c r="H17" s="1061">
        <v>13</v>
      </c>
    </row>
    <row r="18" spans="2:8" s="1055" customFormat="1" ht="12.75">
      <c r="B18" s="1104"/>
      <c r="C18" s="1086"/>
      <c r="D18" s="1102">
        <v>74.400000000000006</v>
      </c>
      <c r="E18" s="1101">
        <v>76.5</v>
      </c>
      <c r="F18" s="1101">
        <v>79.2</v>
      </c>
      <c r="G18" s="1101">
        <v>79.2</v>
      </c>
      <c r="H18" s="1066">
        <v>79.400000000000006</v>
      </c>
    </row>
    <row r="19" spans="2:8" s="1055" customFormat="1" ht="20.25" customHeight="1">
      <c r="B19" s="1104"/>
      <c r="C19" s="1086"/>
      <c r="D19" s="1085"/>
      <c r="E19" s="1084"/>
      <c r="F19" s="1084"/>
      <c r="G19" s="1084"/>
      <c r="H19" s="1103"/>
    </row>
    <row r="20" spans="2:8" s="1055" customFormat="1" ht="12.75">
      <c r="B20" s="1067" t="s">
        <v>506</v>
      </c>
      <c r="C20" s="1086"/>
      <c r="D20" s="1102">
        <v>378</v>
      </c>
      <c r="E20" s="1101">
        <v>381.3</v>
      </c>
      <c r="F20" s="1101">
        <v>396</v>
      </c>
      <c r="G20" s="1101">
        <v>387.6</v>
      </c>
      <c r="H20" s="1066">
        <v>379.8</v>
      </c>
    </row>
    <row r="21" spans="2:8" s="1055" customFormat="1">
      <c r="B21" s="1100" t="s">
        <v>817</v>
      </c>
      <c r="C21" s="1099"/>
      <c r="D21" s="1098">
        <v>0</v>
      </c>
      <c r="E21" s="1097">
        <v>0</v>
      </c>
      <c r="F21" s="1097">
        <v>14.1</v>
      </c>
      <c r="G21" s="1097">
        <v>13.8</v>
      </c>
      <c r="H21" s="1096">
        <v>13.6</v>
      </c>
    </row>
    <row r="22" spans="2:8" s="1055" customFormat="1" ht="12.75">
      <c r="B22" s="1095" t="s">
        <v>505</v>
      </c>
      <c r="C22" s="1076"/>
      <c r="D22" s="1094">
        <v>378</v>
      </c>
      <c r="E22" s="1093">
        <v>381.3</v>
      </c>
      <c r="F22" s="1093">
        <v>410.1</v>
      </c>
      <c r="G22" s="1093">
        <v>401.4</v>
      </c>
      <c r="H22" s="1092">
        <v>393.4</v>
      </c>
    </row>
    <row r="23" spans="2:8" s="1055" customFormat="1" ht="12.75">
      <c r="B23" s="1072"/>
      <c r="C23" s="1091"/>
      <c r="D23" s="1090"/>
      <c r="E23" s="1089"/>
      <c r="F23" s="1089"/>
      <c r="G23" s="1089"/>
      <c r="H23" s="1088"/>
    </row>
    <row r="24" spans="2:8" s="1055" customFormat="1" ht="12.75">
      <c r="B24" s="1087" t="s">
        <v>1028</v>
      </c>
      <c r="C24" s="1086"/>
      <c r="D24" s="1063">
        <v>12.1</v>
      </c>
      <c r="E24" s="1062">
        <v>13.5</v>
      </c>
      <c r="F24" s="1062">
        <v>11</v>
      </c>
      <c r="G24" s="1062">
        <v>10.8</v>
      </c>
      <c r="H24" s="1061">
        <v>9.1</v>
      </c>
    </row>
    <row r="25" spans="2:8" s="1055" customFormat="1" ht="6.6" customHeight="1">
      <c r="B25" s="1087"/>
      <c r="C25" s="1086"/>
      <c r="D25" s="1063"/>
      <c r="E25" s="1062"/>
      <c r="F25" s="1062"/>
      <c r="G25" s="1062"/>
      <c r="H25" s="1061"/>
    </row>
    <row r="26" spans="2:8" s="1055" customFormat="1" ht="12.75">
      <c r="B26" s="1087" t="s">
        <v>1029</v>
      </c>
      <c r="C26" s="1086"/>
      <c r="D26" s="1063">
        <v>48.3</v>
      </c>
      <c r="E26" s="1062">
        <v>48.1</v>
      </c>
      <c r="F26" s="1062">
        <v>50.4</v>
      </c>
      <c r="G26" s="1062">
        <v>50.2</v>
      </c>
      <c r="H26" s="1061">
        <v>50.3</v>
      </c>
    </row>
    <row r="27" spans="2:8" s="1055" customFormat="1" ht="8.1" customHeight="1">
      <c r="B27" s="1087"/>
      <c r="C27" s="1086"/>
      <c r="D27" s="1085"/>
      <c r="E27" s="1084"/>
      <c r="F27" s="1084"/>
      <c r="G27" s="1084"/>
      <c r="H27" s="1083"/>
    </row>
    <row r="28" spans="2:8" s="1055" customFormat="1">
      <c r="B28" s="1801" t="s">
        <v>1412</v>
      </c>
      <c r="C28" s="1086"/>
      <c r="D28" s="1085">
        <v>1.4</v>
      </c>
      <c r="E28" s="1084">
        <v>8.1999999999999993</v>
      </c>
      <c r="F28" s="1084">
        <v>0</v>
      </c>
      <c r="G28" s="1084">
        <v>0</v>
      </c>
      <c r="H28" s="1083">
        <v>0</v>
      </c>
    </row>
    <row r="29" spans="2:8" s="1055" customFormat="1" ht="8.4499999999999993" customHeight="1">
      <c r="B29" s="1082"/>
      <c r="C29" s="1081"/>
      <c r="D29" s="1080"/>
      <c r="E29" s="1079"/>
      <c r="F29" s="1079"/>
      <c r="G29" s="1079"/>
      <c r="H29" s="1078"/>
    </row>
    <row r="30" spans="2:8" s="1055" customFormat="1">
      <c r="B30" s="1077" t="s">
        <v>818</v>
      </c>
      <c r="C30" s="1076"/>
      <c r="D30" s="1075">
        <v>439.8</v>
      </c>
      <c r="E30" s="1074">
        <v>451.1</v>
      </c>
      <c r="F30" s="1074">
        <v>471.5</v>
      </c>
      <c r="G30" s="1074">
        <v>462.4</v>
      </c>
      <c r="H30" s="1073">
        <v>452.8</v>
      </c>
    </row>
    <row r="31" spans="2:8" s="1055" customFormat="1" ht="14.25" customHeight="1">
      <c r="B31" s="1072"/>
      <c r="C31" s="1071"/>
      <c r="D31" s="1070"/>
      <c r="E31" s="1069"/>
      <c r="F31" s="1069"/>
      <c r="G31" s="1069"/>
      <c r="H31" s="1068"/>
    </row>
    <row r="32" spans="2:8" s="1055" customFormat="1" ht="12.75">
      <c r="B32" s="1067" t="s">
        <v>504</v>
      </c>
      <c r="C32" s="1064"/>
      <c r="D32" s="1063"/>
      <c r="E32" s="1062"/>
      <c r="F32" s="1062"/>
      <c r="G32" s="1062"/>
      <c r="H32" s="1066"/>
    </row>
    <row r="33" spans="1:8" s="1055" customFormat="1" ht="12.75">
      <c r="B33" s="1065" t="s">
        <v>503</v>
      </c>
      <c r="C33" s="1064"/>
      <c r="D33" s="1063">
        <v>12.7</v>
      </c>
      <c r="E33" s="1062">
        <v>12.3</v>
      </c>
      <c r="F33" s="1062">
        <v>11.5</v>
      </c>
      <c r="G33" s="1062">
        <v>11.5</v>
      </c>
      <c r="H33" s="1061">
        <v>11.4</v>
      </c>
    </row>
    <row r="34" spans="1:8" s="1055" customFormat="1" ht="12.75">
      <c r="B34" s="1065" t="s">
        <v>339</v>
      </c>
      <c r="C34" s="1064"/>
      <c r="D34" s="1063">
        <v>14.6</v>
      </c>
      <c r="E34" s="1062">
        <v>14.1</v>
      </c>
      <c r="F34" s="1062">
        <v>13.2</v>
      </c>
      <c r="G34" s="1062">
        <v>13.2</v>
      </c>
      <c r="H34" s="1061">
        <v>13</v>
      </c>
    </row>
    <row r="35" spans="1:8" s="1055" customFormat="1" ht="12.75">
      <c r="B35" s="1060" t="s">
        <v>1030</v>
      </c>
      <c r="C35" s="1059"/>
      <c r="D35" s="1058">
        <v>16.899999999999999</v>
      </c>
      <c r="E35" s="1057">
        <v>16.2</v>
      </c>
      <c r="F35" s="1057">
        <v>15.2</v>
      </c>
      <c r="G35" s="1057">
        <v>15.3</v>
      </c>
      <c r="H35" s="1056">
        <v>15</v>
      </c>
    </row>
    <row r="36" spans="1:8" s="1055" customFormat="1" ht="4.7" customHeight="1"/>
    <row r="37" spans="1:8" s="1055" customFormat="1" ht="14.85" hidden="1" customHeight="1">
      <c r="B37" s="2300"/>
      <c r="C37" s="2300"/>
      <c r="D37" s="2300"/>
      <c r="E37" s="2300"/>
      <c r="F37" s="2300"/>
      <c r="G37" s="2300"/>
      <c r="H37" s="2300"/>
    </row>
    <row r="38" spans="1:8" s="37" customFormat="1" ht="33" customHeight="1">
      <c r="A38" s="1054"/>
      <c r="B38" s="2298" t="s">
        <v>1461</v>
      </c>
      <c r="C38" s="2298"/>
      <c r="D38" s="2298"/>
      <c r="E38" s="2298"/>
      <c r="F38" s="2298"/>
      <c r="G38" s="2298"/>
      <c r="H38" s="2298"/>
    </row>
    <row r="39" spans="1:8" s="1052" customFormat="1" ht="26.45" customHeight="1">
      <c r="A39" s="1053"/>
      <c r="B39" s="2298" t="s">
        <v>1378</v>
      </c>
      <c r="C39" s="2298"/>
      <c r="D39" s="2298"/>
      <c r="E39" s="2298"/>
      <c r="F39" s="2298"/>
      <c r="G39" s="2298"/>
      <c r="H39" s="2298"/>
    </row>
    <row r="40" spans="1:8" s="1052" customFormat="1" ht="24" customHeight="1">
      <c r="B40" s="2299" t="s">
        <v>819</v>
      </c>
      <c r="C40" s="2299"/>
      <c r="D40" s="2299"/>
      <c r="E40" s="2299"/>
      <c r="F40" s="2299"/>
      <c r="G40" s="2299"/>
      <c r="H40" s="2299"/>
    </row>
    <row r="41" spans="1:8" s="1052" customFormat="1" ht="8.1" customHeight="1"/>
  </sheetData>
  <mergeCells count="4">
    <mergeCell ref="B39:H39"/>
    <mergeCell ref="B40:H40"/>
    <mergeCell ref="B37:H37"/>
    <mergeCell ref="B38:H38"/>
  </mergeCells>
  <hyperlinks>
    <hyperlink ref="B1" location="ToC!A1" display="Retour à la table des matières" xr:uid="{00000000-0004-0000-2B00-000000000000}"/>
  </hyperlinks>
  <pageMargins left="0.51181102362204722" right="0.51181102362204722" top="0.51181102362204722" bottom="0.51181102362204722" header="0.23622047244094491" footer="0.23622047244094491"/>
  <pageSetup scale="82" firstPageNumber="6" orientation="landscape" r:id="rId1"/>
  <headerFooter>
    <oddFooter>&amp;L&amp;G&amp;CInformations supplémentaires sur les 
fonds propres réglementaires&amp;RPage &amp;P de &amp;N]</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AF3D0-5205-439E-A6EF-5E504A8AFFD1}">
  <sheetPr codeName="Sheet41">
    <tabColor rgb="FF92D050"/>
    <pageSetUpPr fitToPage="1"/>
  </sheetPr>
  <dimension ref="A1:WVY51"/>
  <sheetViews>
    <sheetView zoomScale="90" zoomScaleNormal="90" workbookViewId="0"/>
  </sheetViews>
  <sheetFormatPr defaultColWidth="0" defaultRowHeight="18" zeroHeight="1"/>
  <cols>
    <col min="1" max="1" width="1.42578125" style="1126" customWidth="1"/>
    <col min="2" max="2" width="33.42578125" style="1126" customWidth="1"/>
    <col min="3" max="3" width="19.140625" style="1126" customWidth="1"/>
    <col min="4" max="4" width="4.42578125" style="1126" customWidth="1"/>
    <col min="5" max="5" width="2.42578125" style="1126" customWidth="1"/>
    <col min="6" max="7" width="3" style="1126" customWidth="1"/>
    <col min="8" max="9" width="4.42578125" style="1126" customWidth="1"/>
    <col min="10" max="10" width="2.42578125" style="1126" customWidth="1"/>
    <col min="11" max="11" width="3.42578125" style="1126" customWidth="1"/>
    <col min="12" max="12" width="4.42578125" style="1126" customWidth="1"/>
    <col min="13" max="13" width="21.42578125" style="1126" customWidth="1"/>
    <col min="14" max="14" width="22.42578125" style="1126" customWidth="1"/>
    <col min="15" max="15" width="21.42578125" style="1126" customWidth="1"/>
    <col min="16" max="16" width="22.42578125" style="1126" customWidth="1"/>
    <col min="17" max="17" width="1.42578125" style="1126" customWidth="1"/>
    <col min="18" max="257" width="10.42578125" style="1126" hidden="1"/>
    <col min="258" max="258" width="33.42578125" style="1126" hidden="1"/>
    <col min="259" max="263" width="10.42578125" style="1126" hidden="1"/>
    <col min="264" max="265" width="4.42578125" style="1126" hidden="1"/>
    <col min="266" max="267" width="10.42578125" style="1126" hidden="1"/>
    <col min="268" max="268" width="13.42578125" style="1126" hidden="1"/>
    <col min="269" max="269" width="21.42578125" style="1126" hidden="1"/>
    <col min="270" max="270" width="21" style="1126" hidden="1"/>
    <col min="271" max="271" width="21.42578125" style="1126" hidden="1"/>
    <col min="272" max="272" width="22" style="1126" hidden="1"/>
    <col min="273" max="273" width="3" style="1126" hidden="1"/>
    <col min="274" max="513" width="10.42578125" style="1126" hidden="1"/>
    <col min="514" max="514" width="33.42578125" style="1126" hidden="1"/>
    <col min="515" max="519" width="10.42578125" style="1126" hidden="1"/>
    <col min="520" max="521" width="4.42578125" style="1126" hidden="1"/>
    <col min="522" max="523" width="10.42578125" style="1126" hidden="1"/>
    <col min="524" max="524" width="13.42578125" style="1126" hidden="1"/>
    <col min="525" max="525" width="21.42578125" style="1126" hidden="1"/>
    <col min="526" max="526" width="21" style="1126" hidden="1"/>
    <col min="527" max="527" width="21.42578125" style="1126" hidden="1"/>
    <col min="528" max="528" width="22" style="1126" hidden="1"/>
    <col min="529" max="529" width="3" style="1126" hidden="1"/>
    <col min="530" max="769" width="10.42578125" style="1126" hidden="1"/>
    <col min="770" max="770" width="33.42578125" style="1126" hidden="1"/>
    <col min="771" max="775" width="10.42578125" style="1126" hidden="1"/>
    <col min="776" max="777" width="4.42578125" style="1126" hidden="1"/>
    <col min="778" max="779" width="10.42578125" style="1126" hidden="1"/>
    <col min="780" max="780" width="13.42578125" style="1126" hidden="1"/>
    <col min="781" max="781" width="21.42578125" style="1126" hidden="1"/>
    <col min="782" max="782" width="21" style="1126" hidden="1"/>
    <col min="783" max="783" width="21.42578125" style="1126" hidden="1"/>
    <col min="784" max="784" width="22" style="1126" hidden="1"/>
    <col min="785" max="785" width="3" style="1126" hidden="1"/>
    <col min="786" max="1025" width="10.42578125" style="1126" hidden="1"/>
    <col min="1026" max="1026" width="33.42578125" style="1126" hidden="1"/>
    <col min="1027" max="1031" width="10.42578125" style="1126" hidden="1"/>
    <col min="1032" max="1033" width="4.42578125" style="1126" hidden="1"/>
    <col min="1034" max="1035" width="10.42578125" style="1126" hidden="1"/>
    <col min="1036" max="1036" width="13.42578125" style="1126" hidden="1"/>
    <col min="1037" max="1037" width="21.42578125" style="1126" hidden="1"/>
    <col min="1038" max="1038" width="21" style="1126" hidden="1"/>
    <col min="1039" max="1039" width="21.42578125" style="1126" hidden="1"/>
    <col min="1040" max="1040" width="22" style="1126" hidden="1"/>
    <col min="1041" max="1041" width="3" style="1126" hidden="1"/>
    <col min="1042" max="1281" width="10.42578125" style="1126" hidden="1"/>
    <col min="1282" max="1282" width="33.42578125" style="1126" hidden="1"/>
    <col min="1283" max="1287" width="10.42578125" style="1126" hidden="1"/>
    <col min="1288" max="1289" width="4.42578125" style="1126" hidden="1"/>
    <col min="1290" max="1291" width="10.42578125" style="1126" hidden="1"/>
    <col min="1292" max="1292" width="13.42578125" style="1126" hidden="1"/>
    <col min="1293" max="1293" width="21.42578125" style="1126" hidden="1"/>
    <col min="1294" max="1294" width="21" style="1126" hidden="1"/>
    <col min="1295" max="1295" width="21.42578125" style="1126" hidden="1"/>
    <col min="1296" max="1296" width="22" style="1126" hidden="1"/>
    <col min="1297" max="1297" width="3" style="1126" hidden="1"/>
    <col min="1298" max="1537" width="10.42578125" style="1126" hidden="1"/>
    <col min="1538" max="1538" width="33.42578125" style="1126" hidden="1"/>
    <col min="1539" max="1543" width="10.42578125" style="1126" hidden="1"/>
    <col min="1544" max="1545" width="4.42578125" style="1126" hidden="1"/>
    <col min="1546" max="1547" width="10.42578125" style="1126" hidden="1"/>
    <col min="1548" max="1548" width="13.42578125" style="1126" hidden="1"/>
    <col min="1549" max="1549" width="21.42578125" style="1126" hidden="1"/>
    <col min="1550" max="1550" width="21" style="1126" hidden="1"/>
    <col min="1551" max="1551" width="21.42578125" style="1126" hidden="1"/>
    <col min="1552" max="1552" width="22" style="1126" hidden="1"/>
    <col min="1553" max="1553" width="3" style="1126" hidden="1"/>
    <col min="1554" max="1793" width="10.42578125" style="1126" hidden="1"/>
    <col min="1794" max="1794" width="33.42578125" style="1126" hidden="1"/>
    <col min="1795" max="1799" width="10.42578125" style="1126" hidden="1"/>
    <col min="1800" max="1801" width="4.42578125" style="1126" hidden="1"/>
    <col min="1802" max="1803" width="10.42578125" style="1126" hidden="1"/>
    <col min="1804" max="1804" width="13.42578125" style="1126" hidden="1"/>
    <col min="1805" max="1805" width="21.42578125" style="1126" hidden="1"/>
    <col min="1806" max="1806" width="21" style="1126" hidden="1"/>
    <col min="1807" max="1807" width="21.42578125" style="1126" hidden="1"/>
    <col min="1808" max="1808" width="22" style="1126" hidden="1"/>
    <col min="1809" max="1809" width="3" style="1126" hidden="1"/>
    <col min="1810" max="2049" width="10.42578125" style="1126" hidden="1"/>
    <col min="2050" max="2050" width="33.42578125" style="1126" hidden="1"/>
    <col min="2051" max="2055" width="10.42578125" style="1126" hidden="1"/>
    <col min="2056" max="2057" width="4.42578125" style="1126" hidden="1"/>
    <col min="2058" max="2059" width="10.42578125" style="1126" hidden="1"/>
    <col min="2060" max="2060" width="13.42578125" style="1126" hidden="1"/>
    <col min="2061" max="2061" width="21.42578125" style="1126" hidden="1"/>
    <col min="2062" max="2062" width="21" style="1126" hidden="1"/>
    <col min="2063" max="2063" width="21.42578125" style="1126" hidden="1"/>
    <col min="2064" max="2064" width="22" style="1126" hidden="1"/>
    <col min="2065" max="2065" width="3" style="1126" hidden="1"/>
    <col min="2066" max="2305" width="10.42578125" style="1126" hidden="1"/>
    <col min="2306" max="2306" width="33.42578125" style="1126" hidden="1"/>
    <col min="2307" max="2311" width="10.42578125" style="1126" hidden="1"/>
    <col min="2312" max="2313" width="4.42578125" style="1126" hidden="1"/>
    <col min="2314" max="2315" width="10.42578125" style="1126" hidden="1"/>
    <col min="2316" max="2316" width="13.42578125" style="1126" hidden="1"/>
    <col min="2317" max="2317" width="21.42578125" style="1126" hidden="1"/>
    <col min="2318" max="2318" width="21" style="1126" hidden="1"/>
    <col min="2319" max="2319" width="21.42578125" style="1126" hidden="1"/>
    <col min="2320" max="2320" width="22" style="1126" hidden="1"/>
    <col min="2321" max="2321" width="3" style="1126" hidden="1"/>
    <col min="2322" max="2561" width="10.42578125" style="1126" hidden="1"/>
    <col min="2562" max="2562" width="33.42578125" style="1126" hidden="1"/>
    <col min="2563" max="2567" width="10.42578125" style="1126" hidden="1"/>
    <col min="2568" max="2569" width="4.42578125" style="1126" hidden="1"/>
    <col min="2570" max="2571" width="10.42578125" style="1126" hidden="1"/>
    <col min="2572" max="2572" width="13.42578125" style="1126" hidden="1"/>
    <col min="2573" max="2573" width="21.42578125" style="1126" hidden="1"/>
    <col min="2574" max="2574" width="21" style="1126" hidden="1"/>
    <col min="2575" max="2575" width="21.42578125" style="1126" hidden="1"/>
    <col min="2576" max="2576" width="22" style="1126" hidden="1"/>
    <col min="2577" max="2577" width="3" style="1126" hidden="1"/>
    <col min="2578" max="2817" width="10.42578125" style="1126" hidden="1"/>
    <col min="2818" max="2818" width="33.42578125" style="1126" hidden="1"/>
    <col min="2819" max="2823" width="10.42578125" style="1126" hidden="1"/>
    <col min="2824" max="2825" width="4.42578125" style="1126" hidden="1"/>
    <col min="2826" max="2827" width="10.42578125" style="1126" hidden="1"/>
    <col min="2828" max="2828" width="13.42578125" style="1126" hidden="1"/>
    <col min="2829" max="2829" width="21.42578125" style="1126" hidden="1"/>
    <col min="2830" max="2830" width="21" style="1126" hidden="1"/>
    <col min="2831" max="2831" width="21.42578125" style="1126" hidden="1"/>
    <col min="2832" max="2832" width="22" style="1126" hidden="1"/>
    <col min="2833" max="2833" width="3" style="1126" hidden="1"/>
    <col min="2834" max="3073" width="10.42578125" style="1126" hidden="1"/>
    <col min="3074" max="3074" width="33.42578125" style="1126" hidden="1"/>
    <col min="3075" max="3079" width="10.42578125" style="1126" hidden="1"/>
    <col min="3080" max="3081" width="4.42578125" style="1126" hidden="1"/>
    <col min="3082" max="3083" width="10.42578125" style="1126" hidden="1"/>
    <col min="3084" max="3084" width="13.42578125" style="1126" hidden="1"/>
    <col min="3085" max="3085" width="21.42578125" style="1126" hidden="1"/>
    <col min="3086" max="3086" width="21" style="1126" hidden="1"/>
    <col min="3087" max="3087" width="21.42578125" style="1126" hidden="1"/>
    <col min="3088" max="3088" width="22" style="1126" hidden="1"/>
    <col min="3089" max="3089" width="3" style="1126" hidden="1"/>
    <col min="3090" max="3329" width="10.42578125" style="1126" hidden="1"/>
    <col min="3330" max="3330" width="33.42578125" style="1126" hidden="1"/>
    <col min="3331" max="3335" width="10.42578125" style="1126" hidden="1"/>
    <col min="3336" max="3337" width="4.42578125" style="1126" hidden="1"/>
    <col min="3338" max="3339" width="10.42578125" style="1126" hidden="1"/>
    <col min="3340" max="3340" width="13.42578125" style="1126" hidden="1"/>
    <col min="3341" max="3341" width="21.42578125" style="1126" hidden="1"/>
    <col min="3342" max="3342" width="21" style="1126" hidden="1"/>
    <col min="3343" max="3343" width="21.42578125" style="1126" hidden="1"/>
    <col min="3344" max="3344" width="22" style="1126" hidden="1"/>
    <col min="3345" max="3345" width="3" style="1126" hidden="1"/>
    <col min="3346" max="3585" width="10.42578125" style="1126" hidden="1"/>
    <col min="3586" max="3586" width="33.42578125" style="1126" hidden="1"/>
    <col min="3587" max="3591" width="10.42578125" style="1126" hidden="1"/>
    <col min="3592" max="3593" width="4.42578125" style="1126" hidden="1"/>
    <col min="3594" max="3595" width="10.42578125" style="1126" hidden="1"/>
    <col min="3596" max="3596" width="13.42578125" style="1126" hidden="1"/>
    <col min="3597" max="3597" width="21.42578125" style="1126" hidden="1"/>
    <col min="3598" max="3598" width="21" style="1126" hidden="1"/>
    <col min="3599" max="3599" width="21.42578125" style="1126" hidden="1"/>
    <col min="3600" max="3600" width="22" style="1126" hidden="1"/>
    <col min="3601" max="3601" width="3" style="1126" hidden="1"/>
    <col min="3602" max="3841" width="10.42578125" style="1126" hidden="1"/>
    <col min="3842" max="3842" width="33.42578125" style="1126" hidden="1"/>
    <col min="3843" max="3847" width="10.42578125" style="1126" hidden="1"/>
    <col min="3848" max="3849" width="4.42578125" style="1126" hidden="1"/>
    <col min="3850" max="3851" width="10.42578125" style="1126" hidden="1"/>
    <col min="3852" max="3852" width="13.42578125" style="1126" hidden="1"/>
    <col min="3853" max="3853" width="21.42578125" style="1126" hidden="1"/>
    <col min="3854" max="3854" width="21" style="1126" hidden="1"/>
    <col min="3855" max="3855" width="21.42578125" style="1126" hidden="1"/>
    <col min="3856" max="3856" width="22" style="1126" hidden="1"/>
    <col min="3857" max="3857" width="3" style="1126" hidden="1"/>
    <col min="3858" max="4097" width="10.42578125" style="1126" hidden="1"/>
    <col min="4098" max="4098" width="33.42578125" style="1126" hidden="1"/>
    <col min="4099" max="4103" width="10.42578125" style="1126" hidden="1"/>
    <col min="4104" max="4105" width="4.42578125" style="1126" hidden="1"/>
    <col min="4106" max="4107" width="10.42578125" style="1126" hidden="1"/>
    <col min="4108" max="4108" width="13.42578125" style="1126" hidden="1"/>
    <col min="4109" max="4109" width="21.42578125" style="1126" hidden="1"/>
    <col min="4110" max="4110" width="21" style="1126" hidden="1"/>
    <col min="4111" max="4111" width="21.42578125" style="1126" hidden="1"/>
    <col min="4112" max="4112" width="22" style="1126" hidden="1"/>
    <col min="4113" max="4113" width="3" style="1126" hidden="1"/>
    <col min="4114" max="4353" width="10.42578125" style="1126" hidden="1"/>
    <col min="4354" max="4354" width="33.42578125" style="1126" hidden="1"/>
    <col min="4355" max="4359" width="10.42578125" style="1126" hidden="1"/>
    <col min="4360" max="4361" width="4.42578125" style="1126" hidden="1"/>
    <col min="4362" max="4363" width="10.42578125" style="1126" hidden="1"/>
    <col min="4364" max="4364" width="13.42578125" style="1126" hidden="1"/>
    <col min="4365" max="4365" width="21.42578125" style="1126" hidden="1"/>
    <col min="4366" max="4366" width="21" style="1126" hidden="1"/>
    <col min="4367" max="4367" width="21.42578125" style="1126" hidden="1"/>
    <col min="4368" max="4368" width="22" style="1126" hidden="1"/>
    <col min="4369" max="4369" width="3" style="1126" hidden="1"/>
    <col min="4370" max="4609" width="10.42578125" style="1126" hidden="1"/>
    <col min="4610" max="4610" width="33.42578125" style="1126" hidden="1"/>
    <col min="4611" max="4615" width="10.42578125" style="1126" hidden="1"/>
    <col min="4616" max="4617" width="4.42578125" style="1126" hidden="1"/>
    <col min="4618" max="4619" width="10.42578125" style="1126" hidden="1"/>
    <col min="4620" max="4620" width="13.42578125" style="1126" hidden="1"/>
    <col min="4621" max="4621" width="21.42578125" style="1126" hidden="1"/>
    <col min="4622" max="4622" width="21" style="1126" hidden="1"/>
    <col min="4623" max="4623" width="21.42578125" style="1126" hidden="1"/>
    <col min="4624" max="4624" width="22" style="1126" hidden="1"/>
    <col min="4625" max="4625" width="3" style="1126" hidden="1"/>
    <col min="4626" max="4865" width="10.42578125" style="1126" hidden="1"/>
    <col min="4866" max="4866" width="33.42578125" style="1126" hidden="1"/>
    <col min="4867" max="4871" width="10.42578125" style="1126" hidden="1"/>
    <col min="4872" max="4873" width="4.42578125" style="1126" hidden="1"/>
    <col min="4874" max="4875" width="10.42578125" style="1126" hidden="1"/>
    <col min="4876" max="4876" width="13.42578125" style="1126" hidden="1"/>
    <col min="4877" max="4877" width="21.42578125" style="1126" hidden="1"/>
    <col min="4878" max="4878" width="21" style="1126" hidden="1"/>
    <col min="4879" max="4879" width="21.42578125" style="1126" hidden="1"/>
    <col min="4880" max="4880" width="22" style="1126" hidden="1"/>
    <col min="4881" max="4881" width="3" style="1126" hidden="1"/>
    <col min="4882" max="5121" width="10.42578125" style="1126" hidden="1"/>
    <col min="5122" max="5122" width="33.42578125" style="1126" hidden="1"/>
    <col min="5123" max="5127" width="10.42578125" style="1126" hidden="1"/>
    <col min="5128" max="5129" width="4.42578125" style="1126" hidden="1"/>
    <col min="5130" max="5131" width="10.42578125" style="1126" hidden="1"/>
    <col min="5132" max="5132" width="13.42578125" style="1126" hidden="1"/>
    <col min="5133" max="5133" width="21.42578125" style="1126" hidden="1"/>
    <col min="5134" max="5134" width="21" style="1126" hidden="1"/>
    <col min="5135" max="5135" width="21.42578125" style="1126" hidden="1"/>
    <col min="5136" max="5136" width="22" style="1126" hidden="1"/>
    <col min="5137" max="5137" width="3" style="1126" hidden="1"/>
    <col min="5138" max="5377" width="10.42578125" style="1126" hidden="1"/>
    <col min="5378" max="5378" width="33.42578125" style="1126" hidden="1"/>
    <col min="5379" max="5383" width="10.42578125" style="1126" hidden="1"/>
    <col min="5384" max="5385" width="4.42578125" style="1126" hidden="1"/>
    <col min="5386" max="5387" width="10.42578125" style="1126" hidden="1"/>
    <col min="5388" max="5388" width="13.42578125" style="1126" hidden="1"/>
    <col min="5389" max="5389" width="21.42578125" style="1126" hidden="1"/>
    <col min="5390" max="5390" width="21" style="1126" hidden="1"/>
    <col min="5391" max="5391" width="21.42578125" style="1126" hidden="1"/>
    <col min="5392" max="5392" width="22" style="1126" hidden="1"/>
    <col min="5393" max="5393" width="3" style="1126" hidden="1"/>
    <col min="5394" max="5633" width="10.42578125" style="1126" hidden="1"/>
    <col min="5634" max="5634" width="33.42578125" style="1126" hidden="1"/>
    <col min="5635" max="5639" width="10.42578125" style="1126" hidden="1"/>
    <col min="5640" max="5641" width="4.42578125" style="1126" hidden="1"/>
    <col min="5642" max="5643" width="10.42578125" style="1126" hidden="1"/>
    <col min="5644" max="5644" width="13.42578125" style="1126" hidden="1"/>
    <col min="5645" max="5645" width="21.42578125" style="1126" hidden="1"/>
    <col min="5646" max="5646" width="21" style="1126" hidden="1"/>
    <col min="5647" max="5647" width="21.42578125" style="1126" hidden="1"/>
    <col min="5648" max="5648" width="22" style="1126" hidden="1"/>
    <col min="5649" max="5649" width="3" style="1126" hidden="1"/>
    <col min="5650" max="5889" width="10.42578125" style="1126" hidden="1"/>
    <col min="5890" max="5890" width="33.42578125" style="1126" hidden="1"/>
    <col min="5891" max="5895" width="10.42578125" style="1126" hidden="1"/>
    <col min="5896" max="5897" width="4.42578125" style="1126" hidden="1"/>
    <col min="5898" max="5899" width="10.42578125" style="1126" hidden="1"/>
    <col min="5900" max="5900" width="13.42578125" style="1126" hidden="1"/>
    <col min="5901" max="5901" width="21.42578125" style="1126" hidden="1"/>
    <col min="5902" max="5902" width="21" style="1126" hidden="1"/>
    <col min="5903" max="5903" width="21.42578125" style="1126" hidden="1"/>
    <col min="5904" max="5904" width="22" style="1126" hidden="1"/>
    <col min="5905" max="5905" width="3" style="1126" hidden="1"/>
    <col min="5906" max="6145" width="10.42578125" style="1126" hidden="1"/>
    <col min="6146" max="6146" width="33.42578125" style="1126" hidden="1"/>
    <col min="6147" max="6151" width="10.42578125" style="1126" hidden="1"/>
    <col min="6152" max="6153" width="4.42578125" style="1126" hidden="1"/>
    <col min="6154" max="6155" width="10.42578125" style="1126" hidden="1"/>
    <col min="6156" max="6156" width="13.42578125" style="1126" hidden="1"/>
    <col min="6157" max="6157" width="21.42578125" style="1126" hidden="1"/>
    <col min="6158" max="6158" width="21" style="1126" hidden="1"/>
    <col min="6159" max="6159" width="21.42578125" style="1126" hidden="1"/>
    <col min="6160" max="6160" width="22" style="1126" hidden="1"/>
    <col min="6161" max="6161" width="3" style="1126" hidden="1"/>
    <col min="6162" max="6401" width="10.42578125" style="1126" hidden="1"/>
    <col min="6402" max="6402" width="33.42578125" style="1126" hidden="1"/>
    <col min="6403" max="6407" width="10.42578125" style="1126" hidden="1"/>
    <col min="6408" max="6409" width="4.42578125" style="1126" hidden="1"/>
    <col min="6410" max="6411" width="10.42578125" style="1126" hidden="1"/>
    <col min="6412" max="6412" width="13.42578125" style="1126" hidden="1"/>
    <col min="6413" max="6413" width="21.42578125" style="1126" hidden="1"/>
    <col min="6414" max="6414" width="21" style="1126" hidden="1"/>
    <col min="6415" max="6415" width="21.42578125" style="1126" hidden="1"/>
    <col min="6416" max="6416" width="22" style="1126" hidden="1"/>
    <col min="6417" max="6417" width="3" style="1126" hidden="1"/>
    <col min="6418" max="6657" width="10.42578125" style="1126" hidden="1"/>
    <col min="6658" max="6658" width="33.42578125" style="1126" hidden="1"/>
    <col min="6659" max="6663" width="10.42578125" style="1126" hidden="1"/>
    <col min="6664" max="6665" width="4.42578125" style="1126" hidden="1"/>
    <col min="6666" max="6667" width="10.42578125" style="1126" hidden="1"/>
    <col min="6668" max="6668" width="13.42578125" style="1126" hidden="1"/>
    <col min="6669" max="6669" width="21.42578125" style="1126" hidden="1"/>
    <col min="6670" max="6670" width="21" style="1126" hidden="1"/>
    <col min="6671" max="6671" width="21.42578125" style="1126" hidden="1"/>
    <col min="6672" max="6672" width="22" style="1126" hidden="1"/>
    <col min="6673" max="6673" width="3" style="1126" hidden="1"/>
    <col min="6674" max="6913" width="10.42578125" style="1126" hidden="1"/>
    <col min="6914" max="6914" width="33.42578125" style="1126" hidden="1"/>
    <col min="6915" max="6919" width="10.42578125" style="1126" hidden="1"/>
    <col min="6920" max="6921" width="4.42578125" style="1126" hidden="1"/>
    <col min="6922" max="6923" width="10.42578125" style="1126" hidden="1"/>
    <col min="6924" max="6924" width="13.42578125" style="1126" hidden="1"/>
    <col min="6925" max="6925" width="21.42578125" style="1126" hidden="1"/>
    <col min="6926" max="6926" width="21" style="1126" hidden="1"/>
    <col min="6927" max="6927" width="21.42578125" style="1126" hidden="1"/>
    <col min="6928" max="6928" width="22" style="1126" hidden="1"/>
    <col min="6929" max="6929" width="3" style="1126" hidden="1"/>
    <col min="6930" max="7169" width="10.42578125" style="1126" hidden="1"/>
    <col min="7170" max="7170" width="33.42578125" style="1126" hidden="1"/>
    <col min="7171" max="7175" width="10.42578125" style="1126" hidden="1"/>
    <col min="7176" max="7177" width="4.42578125" style="1126" hidden="1"/>
    <col min="7178" max="7179" width="10.42578125" style="1126" hidden="1"/>
    <col min="7180" max="7180" width="13.42578125" style="1126" hidden="1"/>
    <col min="7181" max="7181" width="21.42578125" style="1126" hidden="1"/>
    <col min="7182" max="7182" width="21" style="1126" hidden="1"/>
    <col min="7183" max="7183" width="21.42578125" style="1126" hidden="1"/>
    <col min="7184" max="7184" width="22" style="1126" hidden="1"/>
    <col min="7185" max="7185" width="3" style="1126" hidden="1"/>
    <col min="7186" max="7425" width="10.42578125" style="1126" hidden="1"/>
    <col min="7426" max="7426" width="33.42578125" style="1126" hidden="1"/>
    <col min="7427" max="7431" width="10.42578125" style="1126" hidden="1"/>
    <col min="7432" max="7433" width="4.42578125" style="1126" hidden="1"/>
    <col min="7434" max="7435" width="10.42578125" style="1126" hidden="1"/>
    <col min="7436" max="7436" width="13.42578125" style="1126" hidden="1"/>
    <col min="7437" max="7437" width="21.42578125" style="1126" hidden="1"/>
    <col min="7438" max="7438" width="21" style="1126" hidden="1"/>
    <col min="7439" max="7439" width="21.42578125" style="1126" hidden="1"/>
    <col min="7440" max="7440" width="22" style="1126" hidden="1"/>
    <col min="7441" max="7441" width="3" style="1126" hidden="1"/>
    <col min="7442" max="7681" width="10.42578125" style="1126" hidden="1"/>
    <col min="7682" max="7682" width="33.42578125" style="1126" hidden="1"/>
    <col min="7683" max="7687" width="10.42578125" style="1126" hidden="1"/>
    <col min="7688" max="7689" width="4.42578125" style="1126" hidden="1"/>
    <col min="7690" max="7691" width="10.42578125" style="1126" hidden="1"/>
    <col min="7692" max="7692" width="13.42578125" style="1126" hidden="1"/>
    <col min="7693" max="7693" width="21.42578125" style="1126" hidden="1"/>
    <col min="7694" max="7694" width="21" style="1126" hidden="1"/>
    <col min="7695" max="7695" width="21.42578125" style="1126" hidden="1"/>
    <col min="7696" max="7696" width="22" style="1126" hidden="1"/>
    <col min="7697" max="7697" width="3" style="1126" hidden="1"/>
    <col min="7698" max="7937" width="10.42578125" style="1126" hidden="1"/>
    <col min="7938" max="7938" width="33.42578125" style="1126" hidden="1"/>
    <col min="7939" max="7943" width="10.42578125" style="1126" hidden="1"/>
    <col min="7944" max="7945" width="4.42578125" style="1126" hidden="1"/>
    <col min="7946" max="7947" width="10.42578125" style="1126" hidden="1"/>
    <col min="7948" max="7948" width="13.42578125" style="1126" hidden="1"/>
    <col min="7949" max="7949" width="21.42578125" style="1126" hidden="1"/>
    <col min="7950" max="7950" width="21" style="1126" hidden="1"/>
    <col min="7951" max="7951" width="21.42578125" style="1126" hidden="1"/>
    <col min="7952" max="7952" width="22" style="1126" hidden="1"/>
    <col min="7953" max="7953" width="3" style="1126" hidden="1"/>
    <col min="7954" max="8193" width="10.42578125" style="1126" hidden="1"/>
    <col min="8194" max="8194" width="33.42578125" style="1126" hidden="1"/>
    <col min="8195" max="8199" width="10.42578125" style="1126" hidden="1"/>
    <col min="8200" max="8201" width="4.42578125" style="1126" hidden="1"/>
    <col min="8202" max="8203" width="10.42578125" style="1126" hidden="1"/>
    <col min="8204" max="8204" width="13.42578125" style="1126" hidden="1"/>
    <col min="8205" max="8205" width="21.42578125" style="1126" hidden="1"/>
    <col min="8206" max="8206" width="21" style="1126" hidden="1"/>
    <col min="8207" max="8207" width="21.42578125" style="1126" hidden="1"/>
    <col min="8208" max="8208" width="22" style="1126" hidden="1"/>
    <col min="8209" max="8209" width="3" style="1126" hidden="1"/>
    <col min="8210" max="8449" width="10.42578125" style="1126" hidden="1"/>
    <col min="8450" max="8450" width="33.42578125" style="1126" hidden="1"/>
    <col min="8451" max="8455" width="10.42578125" style="1126" hidden="1"/>
    <col min="8456" max="8457" width="4.42578125" style="1126" hidden="1"/>
    <col min="8458" max="8459" width="10.42578125" style="1126" hidden="1"/>
    <col min="8460" max="8460" width="13.42578125" style="1126" hidden="1"/>
    <col min="8461" max="8461" width="21.42578125" style="1126" hidden="1"/>
    <col min="8462" max="8462" width="21" style="1126" hidden="1"/>
    <col min="8463" max="8463" width="21.42578125" style="1126" hidden="1"/>
    <col min="8464" max="8464" width="22" style="1126" hidden="1"/>
    <col min="8465" max="8465" width="3" style="1126" hidden="1"/>
    <col min="8466" max="8705" width="10.42578125" style="1126" hidden="1"/>
    <col min="8706" max="8706" width="33.42578125" style="1126" hidden="1"/>
    <col min="8707" max="8711" width="10.42578125" style="1126" hidden="1"/>
    <col min="8712" max="8713" width="4.42578125" style="1126" hidden="1"/>
    <col min="8714" max="8715" width="10.42578125" style="1126" hidden="1"/>
    <col min="8716" max="8716" width="13.42578125" style="1126" hidden="1"/>
    <col min="8717" max="8717" width="21.42578125" style="1126" hidden="1"/>
    <col min="8718" max="8718" width="21" style="1126" hidden="1"/>
    <col min="8719" max="8719" width="21.42578125" style="1126" hidden="1"/>
    <col min="8720" max="8720" width="22" style="1126" hidden="1"/>
    <col min="8721" max="8721" width="3" style="1126" hidden="1"/>
    <col min="8722" max="8961" width="10.42578125" style="1126" hidden="1"/>
    <col min="8962" max="8962" width="33.42578125" style="1126" hidden="1"/>
    <col min="8963" max="8967" width="10.42578125" style="1126" hidden="1"/>
    <col min="8968" max="8969" width="4.42578125" style="1126" hidden="1"/>
    <col min="8970" max="8971" width="10.42578125" style="1126" hidden="1"/>
    <col min="8972" max="8972" width="13.42578125" style="1126" hidden="1"/>
    <col min="8973" max="8973" width="21.42578125" style="1126" hidden="1"/>
    <col min="8974" max="8974" width="21" style="1126" hidden="1"/>
    <col min="8975" max="8975" width="21.42578125" style="1126" hidden="1"/>
    <col min="8976" max="8976" width="22" style="1126" hidden="1"/>
    <col min="8977" max="8977" width="3" style="1126" hidden="1"/>
    <col min="8978" max="9217" width="10.42578125" style="1126" hidden="1"/>
    <col min="9218" max="9218" width="33.42578125" style="1126" hidden="1"/>
    <col min="9219" max="9223" width="10.42578125" style="1126" hidden="1"/>
    <col min="9224" max="9225" width="4.42578125" style="1126" hidden="1"/>
    <col min="9226" max="9227" width="10.42578125" style="1126" hidden="1"/>
    <col min="9228" max="9228" width="13.42578125" style="1126" hidden="1"/>
    <col min="9229" max="9229" width="21.42578125" style="1126" hidden="1"/>
    <col min="9230" max="9230" width="21" style="1126" hidden="1"/>
    <col min="9231" max="9231" width="21.42578125" style="1126" hidden="1"/>
    <col min="9232" max="9232" width="22" style="1126" hidden="1"/>
    <col min="9233" max="9233" width="3" style="1126" hidden="1"/>
    <col min="9234" max="9473" width="10.42578125" style="1126" hidden="1"/>
    <col min="9474" max="9474" width="33.42578125" style="1126" hidden="1"/>
    <col min="9475" max="9479" width="10.42578125" style="1126" hidden="1"/>
    <col min="9480" max="9481" width="4.42578125" style="1126" hidden="1"/>
    <col min="9482" max="9483" width="10.42578125" style="1126" hidden="1"/>
    <col min="9484" max="9484" width="13.42578125" style="1126" hidden="1"/>
    <col min="9485" max="9485" width="21.42578125" style="1126" hidden="1"/>
    <col min="9486" max="9486" width="21" style="1126" hidden="1"/>
    <col min="9487" max="9487" width="21.42578125" style="1126" hidden="1"/>
    <col min="9488" max="9488" width="22" style="1126" hidden="1"/>
    <col min="9489" max="9489" width="3" style="1126" hidden="1"/>
    <col min="9490" max="9729" width="10.42578125" style="1126" hidden="1"/>
    <col min="9730" max="9730" width="33.42578125" style="1126" hidden="1"/>
    <col min="9731" max="9735" width="10.42578125" style="1126" hidden="1"/>
    <col min="9736" max="9737" width="4.42578125" style="1126" hidden="1"/>
    <col min="9738" max="9739" width="10.42578125" style="1126" hidden="1"/>
    <col min="9740" max="9740" width="13.42578125" style="1126" hidden="1"/>
    <col min="9741" max="9741" width="21.42578125" style="1126" hidden="1"/>
    <col min="9742" max="9742" width="21" style="1126" hidden="1"/>
    <col min="9743" max="9743" width="21.42578125" style="1126" hidden="1"/>
    <col min="9744" max="9744" width="22" style="1126" hidden="1"/>
    <col min="9745" max="9745" width="3" style="1126" hidden="1"/>
    <col min="9746" max="9985" width="10.42578125" style="1126" hidden="1"/>
    <col min="9986" max="9986" width="33.42578125" style="1126" hidden="1"/>
    <col min="9987" max="9991" width="10.42578125" style="1126" hidden="1"/>
    <col min="9992" max="9993" width="4.42578125" style="1126" hidden="1"/>
    <col min="9994" max="9995" width="10.42578125" style="1126" hidden="1"/>
    <col min="9996" max="9996" width="13.42578125" style="1126" hidden="1"/>
    <col min="9997" max="9997" width="21.42578125" style="1126" hidden="1"/>
    <col min="9998" max="9998" width="21" style="1126" hidden="1"/>
    <col min="9999" max="9999" width="21.42578125" style="1126" hidden="1"/>
    <col min="10000" max="10000" width="22" style="1126" hidden="1"/>
    <col min="10001" max="10001" width="3" style="1126" hidden="1"/>
    <col min="10002" max="10241" width="10.42578125" style="1126" hidden="1"/>
    <col min="10242" max="10242" width="33.42578125" style="1126" hidden="1"/>
    <col min="10243" max="10247" width="10.42578125" style="1126" hidden="1"/>
    <col min="10248" max="10249" width="4.42578125" style="1126" hidden="1"/>
    <col min="10250" max="10251" width="10.42578125" style="1126" hidden="1"/>
    <col min="10252" max="10252" width="13.42578125" style="1126" hidden="1"/>
    <col min="10253" max="10253" width="21.42578125" style="1126" hidden="1"/>
    <col min="10254" max="10254" width="21" style="1126" hidden="1"/>
    <col min="10255" max="10255" width="21.42578125" style="1126" hidden="1"/>
    <col min="10256" max="10256" width="22" style="1126" hidden="1"/>
    <col min="10257" max="10257" width="3" style="1126" hidden="1"/>
    <col min="10258" max="10497" width="10.42578125" style="1126" hidden="1"/>
    <col min="10498" max="10498" width="33.42578125" style="1126" hidden="1"/>
    <col min="10499" max="10503" width="10.42578125" style="1126" hidden="1"/>
    <col min="10504" max="10505" width="4.42578125" style="1126" hidden="1"/>
    <col min="10506" max="10507" width="10.42578125" style="1126" hidden="1"/>
    <col min="10508" max="10508" width="13.42578125" style="1126" hidden="1"/>
    <col min="10509" max="10509" width="21.42578125" style="1126" hidden="1"/>
    <col min="10510" max="10510" width="21" style="1126" hidden="1"/>
    <col min="10511" max="10511" width="21.42578125" style="1126" hidden="1"/>
    <col min="10512" max="10512" width="22" style="1126" hidden="1"/>
    <col min="10513" max="10513" width="3" style="1126" hidden="1"/>
    <col min="10514" max="10753" width="10.42578125" style="1126" hidden="1"/>
    <col min="10754" max="10754" width="33.42578125" style="1126" hidden="1"/>
    <col min="10755" max="10759" width="10.42578125" style="1126" hidden="1"/>
    <col min="10760" max="10761" width="4.42578125" style="1126" hidden="1"/>
    <col min="10762" max="10763" width="10.42578125" style="1126" hidden="1"/>
    <col min="10764" max="10764" width="13.42578125" style="1126" hidden="1"/>
    <col min="10765" max="10765" width="21.42578125" style="1126" hidden="1"/>
    <col min="10766" max="10766" width="21" style="1126" hidden="1"/>
    <col min="10767" max="10767" width="21.42578125" style="1126" hidden="1"/>
    <col min="10768" max="10768" width="22" style="1126" hidden="1"/>
    <col min="10769" max="10769" width="3" style="1126" hidden="1"/>
    <col min="10770" max="11009" width="10.42578125" style="1126" hidden="1"/>
    <col min="11010" max="11010" width="33.42578125" style="1126" hidden="1"/>
    <col min="11011" max="11015" width="10.42578125" style="1126" hidden="1"/>
    <col min="11016" max="11017" width="4.42578125" style="1126" hidden="1"/>
    <col min="11018" max="11019" width="10.42578125" style="1126" hidden="1"/>
    <col min="11020" max="11020" width="13.42578125" style="1126" hidden="1"/>
    <col min="11021" max="11021" width="21.42578125" style="1126" hidden="1"/>
    <col min="11022" max="11022" width="21" style="1126" hidden="1"/>
    <col min="11023" max="11023" width="21.42578125" style="1126" hidden="1"/>
    <col min="11024" max="11024" width="22" style="1126" hidden="1"/>
    <col min="11025" max="11025" width="3" style="1126" hidden="1"/>
    <col min="11026" max="11265" width="10.42578125" style="1126" hidden="1"/>
    <col min="11266" max="11266" width="33.42578125" style="1126" hidden="1"/>
    <col min="11267" max="11271" width="10.42578125" style="1126" hidden="1"/>
    <col min="11272" max="11273" width="4.42578125" style="1126" hidden="1"/>
    <col min="11274" max="11275" width="10.42578125" style="1126" hidden="1"/>
    <col min="11276" max="11276" width="13.42578125" style="1126" hidden="1"/>
    <col min="11277" max="11277" width="21.42578125" style="1126" hidden="1"/>
    <col min="11278" max="11278" width="21" style="1126" hidden="1"/>
    <col min="11279" max="11279" width="21.42578125" style="1126" hidden="1"/>
    <col min="11280" max="11280" width="22" style="1126" hidden="1"/>
    <col min="11281" max="11281" width="3" style="1126" hidden="1"/>
    <col min="11282" max="11521" width="10.42578125" style="1126" hidden="1"/>
    <col min="11522" max="11522" width="33.42578125" style="1126" hidden="1"/>
    <col min="11523" max="11527" width="10.42578125" style="1126" hidden="1"/>
    <col min="11528" max="11529" width="4.42578125" style="1126" hidden="1"/>
    <col min="11530" max="11531" width="10.42578125" style="1126" hidden="1"/>
    <col min="11532" max="11532" width="13.42578125" style="1126" hidden="1"/>
    <col min="11533" max="11533" width="21.42578125" style="1126" hidden="1"/>
    <col min="11534" max="11534" width="21" style="1126" hidden="1"/>
    <col min="11535" max="11535" width="21.42578125" style="1126" hidden="1"/>
    <col min="11536" max="11536" width="22" style="1126" hidden="1"/>
    <col min="11537" max="11537" width="3" style="1126" hidden="1"/>
    <col min="11538" max="11777" width="10.42578125" style="1126" hidden="1"/>
    <col min="11778" max="11778" width="33.42578125" style="1126" hidden="1"/>
    <col min="11779" max="11783" width="10.42578125" style="1126" hidden="1"/>
    <col min="11784" max="11785" width="4.42578125" style="1126" hidden="1"/>
    <col min="11786" max="11787" width="10.42578125" style="1126" hidden="1"/>
    <col min="11788" max="11788" width="13.42578125" style="1126" hidden="1"/>
    <col min="11789" max="11789" width="21.42578125" style="1126" hidden="1"/>
    <col min="11790" max="11790" width="21" style="1126" hidden="1"/>
    <col min="11791" max="11791" width="21.42578125" style="1126" hidden="1"/>
    <col min="11792" max="11792" width="22" style="1126" hidden="1"/>
    <col min="11793" max="11793" width="3" style="1126" hidden="1"/>
    <col min="11794" max="12033" width="10.42578125" style="1126" hidden="1"/>
    <col min="12034" max="12034" width="33.42578125" style="1126" hidden="1"/>
    <col min="12035" max="12039" width="10.42578125" style="1126" hidden="1"/>
    <col min="12040" max="12041" width="4.42578125" style="1126" hidden="1"/>
    <col min="12042" max="12043" width="10.42578125" style="1126" hidden="1"/>
    <col min="12044" max="12044" width="13.42578125" style="1126" hidden="1"/>
    <col min="12045" max="12045" width="21.42578125" style="1126" hidden="1"/>
    <col min="12046" max="12046" width="21" style="1126" hidden="1"/>
    <col min="12047" max="12047" width="21.42578125" style="1126" hidden="1"/>
    <col min="12048" max="12048" width="22" style="1126" hidden="1"/>
    <col min="12049" max="12049" width="3" style="1126" hidden="1"/>
    <col min="12050" max="12289" width="10.42578125" style="1126" hidden="1"/>
    <col min="12290" max="12290" width="33.42578125" style="1126" hidden="1"/>
    <col min="12291" max="12295" width="10.42578125" style="1126" hidden="1"/>
    <col min="12296" max="12297" width="4.42578125" style="1126" hidden="1"/>
    <col min="12298" max="12299" width="10.42578125" style="1126" hidden="1"/>
    <col min="12300" max="12300" width="13.42578125" style="1126" hidden="1"/>
    <col min="12301" max="12301" width="21.42578125" style="1126" hidden="1"/>
    <col min="12302" max="12302" width="21" style="1126" hidden="1"/>
    <col min="12303" max="12303" width="21.42578125" style="1126" hidden="1"/>
    <col min="12304" max="12304" width="22" style="1126" hidden="1"/>
    <col min="12305" max="12305" width="3" style="1126" hidden="1"/>
    <col min="12306" max="12545" width="10.42578125" style="1126" hidden="1"/>
    <col min="12546" max="12546" width="33.42578125" style="1126" hidden="1"/>
    <col min="12547" max="12551" width="10.42578125" style="1126" hidden="1"/>
    <col min="12552" max="12553" width="4.42578125" style="1126" hidden="1"/>
    <col min="12554" max="12555" width="10.42578125" style="1126" hidden="1"/>
    <col min="12556" max="12556" width="13.42578125" style="1126" hidden="1"/>
    <col min="12557" max="12557" width="21.42578125" style="1126" hidden="1"/>
    <col min="12558" max="12558" width="21" style="1126" hidden="1"/>
    <col min="12559" max="12559" width="21.42578125" style="1126" hidden="1"/>
    <col min="12560" max="12560" width="22" style="1126" hidden="1"/>
    <col min="12561" max="12561" width="3" style="1126" hidden="1"/>
    <col min="12562" max="12801" width="10.42578125" style="1126" hidden="1"/>
    <col min="12802" max="12802" width="33.42578125" style="1126" hidden="1"/>
    <col min="12803" max="12807" width="10.42578125" style="1126" hidden="1"/>
    <col min="12808" max="12809" width="4.42578125" style="1126" hidden="1"/>
    <col min="12810" max="12811" width="10.42578125" style="1126" hidden="1"/>
    <col min="12812" max="12812" width="13.42578125" style="1126" hidden="1"/>
    <col min="12813" max="12813" width="21.42578125" style="1126" hidden="1"/>
    <col min="12814" max="12814" width="21" style="1126" hidden="1"/>
    <col min="12815" max="12815" width="21.42578125" style="1126" hidden="1"/>
    <col min="12816" max="12816" width="22" style="1126" hidden="1"/>
    <col min="12817" max="12817" width="3" style="1126" hidden="1"/>
    <col min="12818" max="13057" width="10.42578125" style="1126" hidden="1"/>
    <col min="13058" max="13058" width="33.42578125" style="1126" hidden="1"/>
    <col min="13059" max="13063" width="10.42578125" style="1126" hidden="1"/>
    <col min="13064" max="13065" width="4.42578125" style="1126" hidden="1"/>
    <col min="13066" max="13067" width="10.42578125" style="1126" hidden="1"/>
    <col min="13068" max="13068" width="13.42578125" style="1126" hidden="1"/>
    <col min="13069" max="13069" width="21.42578125" style="1126" hidden="1"/>
    <col min="13070" max="13070" width="21" style="1126" hidden="1"/>
    <col min="13071" max="13071" width="21.42578125" style="1126" hidden="1"/>
    <col min="13072" max="13072" width="22" style="1126" hidden="1"/>
    <col min="13073" max="13073" width="3" style="1126" hidden="1"/>
    <col min="13074" max="13313" width="10.42578125" style="1126" hidden="1"/>
    <col min="13314" max="13314" width="33.42578125" style="1126" hidden="1"/>
    <col min="13315" max="13319" width="10.42578125" style="1126" hidden="1"/>
    <col min="13320" max="13321" width="4.42578125" style="1126" hidden="1"/>
    <col min="13322" max="13323" width="10.42578125" style="1126" hidden="1"/>
    <col min="13324" max="13324" width="13.42578125" style="1126" hidden="1"/>
    <col min="13325" max="13325" width="21.42578125" style="1126" hidden="1"/>
    <col min="13326" max="13326" width="21" style="1126" hidden="1"/>
    <col min="13327" max="13327" width="21.42578125" style="1126" hidden="1"/>
    <col min="13328" max="13328" width="22" style="1126" hidden="1"/>
    <col min="13329" max="13329" width="3" style="1126" hidden="1"/>
    <col min="13330" max="13569" width="10.42578125" style="1126" hidden="1"/>
    <col min="13570" max="13570" width="33.42578125" style="1126" hidden="1"/>
    <col min="13571" max="13575" width="10.42578125" style="1126" hidden="1"/>
    <col min="13576" max="13577" width="4.42578125" style="1126" hidden="1"/>
    <col min="13578" max="13579" width="10.42578125" style="1126" hidden="1"/>
    <col min="13580" max="13580" width="13.42578125" style="1126" hidden="1"/>
    <col min="13581" max="13581" width="21.42578125" style="1126" hidden="1"/>
    <col min="13582" max="13582" width="21" style="1126" hidden="1"/>
    <col min="13583" max="13583" width="21.42578125" style="1126" hidden="1"/>
    <col min="13584" max="13584" width="22" style="1126" hidden="1"/>
    <col min="13585" max="13585" width="3" style="1126" hidden="1"/>
    <col min="13586" max="13825" width="10.42578125" style="1126" hidden="1"/>
    <col min="13826" max="13826" width="33.42578125" style="1126" hidden="1"/>
    <col min="13827" max="13831" width="10.42578125" style="1126" hidden="1"/>
    <col min="13832" max="13833" width="4.42578125" style="1126" hidden="1"/>
    <col min="13834" max="13835" width="10.42578125" style="1126" hidden="1"/>
    <col min="13836" max="13836" width="13.42578125" style="1126" hidden="1"/>
    <col min="13837" max="13837" width="21.42578125" style="1126" hidden="1"/>
    <col min="13838" max="13838" width="21" style="1126" hidden="1"/>
    <col min="13839" max="13839" width="21.42578125" style="1126" hidden="1"/>
    <col min="13840" max="13840" width="22" style="1126" hidden="1"/>
    <col min="13841" max="13841" width="3" style="1126" hidden="1"/>
    <col min="13842" max="14081" width="10.42578125" style="1126" hidden="1"/>
    <col min="14082" max="14082" width="33.42578125" style="1126" hidden="1"/>
    <col min="14083" max="14087" width="10.42578125" style="1126" hidden="1"/>
    <col min="14088" max="14089" width="4.42578125" style="1126" hidden="1"/>
    <col min="14090" max="14091" width="10.42578125" style="1126" hidden="1"/>
    <col min="14092" max="14092" width="13.42578125" style="1126" hidden="1"/>
    <col min="14093" max="14093" width="21.42578125" style="1126" hidden="1"/>
    <col min="14094" max="14094" width="21" style="1126" hidden="1"/>
    <col min="14095" max="14095" width="21.42578125" style="1126" hidden="1"/>
    <col min="14096" max="14096" width="22" style="1126" hidden="1"/>
    <col min="14097" max="14097" width="3" style="1126" hidden="1"/>
    <col min="14098" max="14337" width="10.42578125" style="1126" hidden="1"/>
    <col min="14338" max="14338" width="33.42578125" style="1126" hidden="1"/>
    <col min="14339" max="14343" width="10.42578125" style="1126" hidden="1"/>
    <col min="14344" max="14345" width="4.42578125" style="1126" hidden="1"/>
    <col min="14346" max="14347" width="10.42578125" style="1126" hidden="1"/>
    <col min="14348" max="14348" width="13.42578125" style="1126" hidden="1"/>
    <col min="14349" max="14349" width="21.42578125" style="1126" hidden="1"/>
    <col min="14350" max="14350" width="21" style="1126" hidden="1"/>
    <col min="14351" max="14351" width="21.42578125" style="1126" hidden="1"/>
    <col min="14352" max="14352" width="22" style="1126" hidden="1"/>
    <col min="14353" max="14353" width="3" style="1126" hidden="1"/>
    <col min="14354" max="14593" width="10.42578125" style="1126" hidden="1"/>
    <col min="14594" max="14594" width="33.42578125" style="1126" hidden="1"/>
    <col min="14595" max="14599" width="10.42578125" style="1126" hidden="1"/>
    <col min="14600" max="14601" width="4.42578125" style="1126" hidden="1"/>
    <col min="14602" max="14603" width="10.42578125" style="1126" hidden="1"/>
    <col min="14604" max="14604" width="13.42578125" style="1126" hidden="1"/>
    <col min="14605" max="14605" width="21.42578125" style="1126" hidden="1"/>
    <col min="14606" max="14606" width="21" style="1126" hidden="1"/>
    <col min="14607" max="14607" width="21.42578125" style="1126" hidden="1"/>
    <col min="14608" max="14608" width="22" style="1126" hidden="1"/>
    <col min="14609" max="14609" width="3" style="1126" hidden="1"/>
    <col min="14610" max="14849" width="10.42578125" style="1126" hidden="1"/>
    <col min="14850" max="14850" width="33.42578125" style="1126" hidden="1"/>
    <col min="14851" max="14855" width="10.42578125" style="1126" hidden="1"/>
    <col min="14856" max="14857" width="4.42578125" style="1126" hidden="1"/>
    <col min="14858" max="14859" width="10.42578125" style="1126" hidden="1"/>
    <col min="14860" max="14860" width="13.42578125" style="1126" hidden="1"/>
    <col min="14861" max="14861" width="21.42578125" style="1126" hidden="1"/>
    <col min="14862" max="14862" width="21" style="1126" hidden="1"/>
    <col min="14863" max="14863" width="21.42578125" style="1126" hidden="1"/>
    <col min="14864" max="14864" width="22" style="1126" hidden="1"/>
    <col min="14865" max="14865" width="3" style="1126" hidden="1"/>
    <col min="14866" max="15105" width="10.42578125" style="1126" hidden="1"/>
    <col min="15106" max="15106" width="33.42578125" style="1126" hidden="1"/>
    <col min="15107" max="15111" width="10.42578125" style="1126" hidden="1"/>
    <col min="15112" max="15113" width="4.42578125" style="1126" hidden="1"/>
    <col min="15114" max="15115" width="10.42578125" style="1126" hidden="1"/>
    <col min="15116" max="15116" width="13.42578125" style="1126" hidden="1"/>
    <col min="15117" max="15117" width="21.42578125" style="1126" hidden="1"/>
    <col min="15118" max="15118" width="21" style="1126" hidden="1"/>
    <col min="15119" max="15119" width="21.42578125" style="1126" hidden="1"/>
    <col min="15120" max="15120" width="22" style="1126" hidden="1"/>
    <col min="15121" max="15121" width="3" style="1126" hidden="1"/>
    <col min="15122" max="15361" width="10.42578125" style="1126" hidden="1"/>
    <col min="15362" max="15362" width="33.42578125" style="1126" hidden="1"/>
    <col min="15363" max="15367" width="10.42578125" style="1126" hidden="1"/>
    <col min="15368" max="15369" width="4.42578125" style="1126" hidden="1"/>
    <col min="15370" max="15371" width="10.42578125" style="1126" hidden="1"/>
    <col min="15372" max="15372" width="13.42578125" style="1126" hidden="1"/>
    <col min="15373" max="15373" width="21.42578125" style="1126" hidden="1"/>
    <col min="15374" max="15374" width="21" style="1126" hidden="1"/>
    <col min="15375" max="15375" width="21.42578125" style="1126" hidden="1"/>
    <col min="15376" max="15376" width="22" style="1126" hidden="1"/>
    <col min="15377" max="15377" width="3" style="1126" hidden="1"/>
    <col min="15378" max="15617" width="10.42578125" style="1126" hidden="1"/>
    <col min="15618" max="15618" width="33.42578125" style="1126" hidden="1"/>
    <col min="15619" max="15623" width="10.42578125" style="1126" hidden="1"/>
    <col min="15624" max="15625" width="4.42578125" style="1126" hidden="1"/>
    <col min="15626" max="15627" width="10.42578125" style="1126" hidden="1"/>
    <col min="15628" max="15628" width="13.42578125" style="1126" hidden="1"/>
    <col min="15629" max="15629" width="21.42578125" style="1126" hidden="1"/>
    <col min="15630" max="15630" width="21" style="1126" hidden="1"/>
    <col min="15631" max="15631" width="21.42578125" style="1126" hidden="1"/>
    <col min="15632" max="15632" width="22" style="1126" hidden="1"/>
    <col min="15633" max="15633" width="3" style="1126" hidden="1"/>
    <col min="15634" max="15873" width="10.42578125" style="1126" hidden="1"/>
    <col min="15874" max="15874" width="33.42578125" style="1126" hidden="1"/>
    <col min="15875" max="15879" width="10.42578125" style="1126" hidden="1"/>
    <col min="15880" max="15881" width="4.42578125" style="1126" hidden="1"/>
    <col min="15882" max="15883" width="10.42578125" style="1126" hidden="1"/>
    <col min="15884" max="15884" width="13.42578125" style="1126" hidden="1"/>
    <col min="15885" max="15885" width="21.42578125" style="1126" hidden="1"/>
    <col min="15886" max="15886" width="21" style="1126" hidden="1"/>
    <col min="15887" max="15887" width="21.42578125" style="1126" hidden="1"/>
    <col min="15888" max="15888" width="22" style="1126" hidden="1"/>
    <col min="15889" max="15889" width="3" style="1126" hidden="1"/>
    <col min="15890" max="16129" width="10.42578125" style="1126" hidden="1"/>
    <col min="16130" max="16130" width="33.42578125" style="1126" hidden="1"/>
    <col min="16131" max="16135" width="10.42578125" style="1126" hidden="1"/>
    <col min="16136" max="16137" width="4.42578125" style="1126" hidden="1"/>
    <col min="16138" max="16139" width="10.42578125" style="1126" hidden="1"/>
    <col min="16140" max="16140" width="13.42578125" style="1126" hidden="1"/>
    <col min="16141" max="16141" width="21.42578125" style="1126" hidden="1"/>
    <col min="16142" max="16142" width="21" style="1126" hidden="1"/>
    <col min="16143" max="16143" width="21.42578125" style="1126" hidden="1"/>
    <col min="16144" max="16144" width="22" style="1126" hidden="1"/>
    <col min="16145" max="16145" width="3" style="1126" hidden="1"/>
    <col min="16146" max="16384" width="10.42578125" style="1126" hidden="1"/>
  </cols>
  <sheetData>
    <row r="1" spans="1:32" ht="12.2" customHeight="1">
      <c r="A1" s="1127"/>
      <c r="B1" s="100" t="s">
        <v>5</v>
      </c>
      <c r="C1" s="1127"/>
      <c r="D1" s="1127"/>
      <c r="E1" s="1127"/>
      <c r="F1" s="1127"/>
      <c r="G1" s="1127"/>
      <c r="H1" s="1127"/>
      <c r="I1" s="1127"/>
      <c r="J1" s="1127"/>
      <c r="K1" s="1127"/>
      <c r="L1" s="1127"/>
      <c r="M1" s="1127"/>
      <c r="N1" s="1127"/>
      <c r="O1" s="1127"/>
      <c r="P1" s="1127"/>
      <c r="Q1" s="1127"/>
      <c r="R1" s="1127"/>
      <c r="S1" s="1127"/>
    </row>
    <row r="2" spans="1:32" s="1130" customFormat="1" ht="20.100000000000001" customHeight="1">
      <c r="B2" s="1135" t="s">
        <v>1031</v>
      </c>
      <c r="C2" s="1134"/>
      <c r="D2" s="1134"/>
      <c r="E2" s="1134"/>
      <c r="F2" s="1134"/>
      <c r="G2" s="1132"/>
      <c r="H2" s="1133"/>
      <c r="I2" s="1133"/>
      <c r="J2" s="1132"/>
      <c r="K2" s="1132"/>
      <c r="L2" s="1132"/>
      <c r="M2" s="1132"/>
      <c r="N2" s="1132"/>
      <c r="O2" s="1132"/>
      <c r="P2" s="1131"/>
    </row>
    <row r="3" spans="1:32" ht="32.450000000000003" customHeight="1">
      <c r="B3" s="2302" t="s">
        <v>1032</v>
      </c>
      <c r="C3" s="2303"/>
      <c r="D3" s="2303"/>
      <c r="E3" s="2303"/>
      <c r="F3" s="2303"/>
      <c r="G3" s="2303"/>
      <c r="H3" s="2303"/>
      <c r="I3" s="2303"/>
      <c r="J3" s="2303"/>
      <c r="K3" s="2303"/>
      <c r="L3" s="2303"/>
      <c r="M3" s="2306" t="str">
        <f>CurrQtr</f>
        <v>T3 2023 
Bâle III révisé</v>
      </c>
      <c r="N3" s="2307"/>
      <c r="O3" s="2312" t="str">
        <f>LastQtr</f>
        <v>T2 2023 _x000D_
Bâle III révisé</v>
      </c>
      <c r="P3" s="2307"/>
    </row>
    <row r="4" spans="1:32" ht="25.5">
      <c r="B4" s="2313" t="s">
        <v>701</v>
      </c>
      <c r="C4" s="2314"/>
      <c r="D4" s="2314"/>
      <c r="E4" s="2314"/>
      <c r="F4" s="2314"/>
      <c r="G4" s="2314"/>
      <c r="H4" s="2314"/>
      <c r="I4" s="2314"/>
      <c r="J4" s="2314"/>
      <c r="K4" s="2314"/>
      <c r="L4" s="2314"/>
      <c r="M4" s="1531" t="s">
        <v>528</v>
      </c>
      <c r="N4" s="1532" t="s">
        <v>602</v>
      </c>
      <c r="O4" s="1533" t="s">
        <v>528</v>
      </c>
      <c r="P4" s="1532" t="s">
        <v>526</v>
      </c>
    </row>
    <row r="5" spans="1:32" ht="7.5" customHeight="1">
      <c r="B5" s="1534"/>
      <c r="C5" s="1534"/>
      <c r="D5" s="1534"/>
      <c r="E5" s="1534"/>
      <c r="F5" s="1534"/>
      <c r="G5" s="1534"/>
      <c r="H5" s="1534"/>
      <c r="I5" s="1534"/>
      <c r="J5" s="1534"/>
      <c r="K5" s="1534"/>
      <c r="L5" s="1534"/>
      <c r="M5" s="1535"/>
      <c r="N5" s="1536"/>
      <c r="O5" s="1534"/>
      <c r="P5" s="1534"/>
    </row>
    <row r="6" spans="1:32" ht="19.5" customHeight="1">
      <c r="B6" s="1537" t="s">
        <v>525</v>
      </c>
      <c r="C6" s="1538"/>
      <c r="D6" s="1538"/>
      <c r="E6" s="1538"/>
      <c r="F6" s="1538"/>
      <c r="G6" s="1538"/>
      <c r="H6" s="1538"/>
      <c r="I6" s="1538"/>
      <c r="J6" s="1538"/>
      <c r="K6" s="1538"/>
      <c r="L6" s="1539"/>
      <c r="M6" s="1540">
        <v>381324</v>
      </c>
      <c r="N6" s="1541">
        <v>17025</v>
      </c>
      <c r="O6" s="1542">
        <v>410067</v>
      </c>
      <c r="P6" s="1479">
        <v>20157</v>
      </c>
    </row>
    <row r="7" spans="1:32">
      <c r="B7" s="1543" t="s">
        <v>820</v>
      </c>
      <c r="C7" s="1544"/>
      <c r="D7" s="1544"/>
      <c r="E7" s="1544"/>
      <c r="F7" s="1544"/>
      <c r="G7" s="1544"/>
      <c r="H7" s="1544"/>
      <c r="I7" s="1544"/>
      <c r="J7" s="1544"/>
      <c r="K7" s="1544"/>
      <c r="L7" s="1544"/>
      <c r="M7" s="1545">
        <v>-1740</v>
      </c>
      <c r="N7" s="1546">
        <v>-131</v>
      </c>
      <c r="O7" s="1547">
        <v>-4576</v>
      </c>
      <c r="P7" s="1472">
        <v>-2745</v>
      </c>
      <c r="AF7" s="1129"/>
    </row>
    <row r="8" spans="1:32">
      <c r="B8" s="1543" t="s">
        <v>821</v>
      </c>
      <c r="C8" s="1544"/>
      <c r="D8" s="1544"/>
      <c r="E8" s="1544"/>
      <c r="F8" s="1544"/>
      <c r="G8" s="1544"/>
      <c r="H8" s="1544"/>
      <c r="I8" s="1544"/>
      <c r="J8" s="1544"/>
      <c r="K8" s="1544"/>
      <c r="L8" s="1544"/>
      <c r="M8" s="1545">
        <v>1774</v>
      </c>
      <c r="N8" s="1546">
        <v>-54</v>
      </c>
      <c r="O8" s="1547">
        <v>393</v>
      </c>
      <c r="P8" s="1472">
        <v>-47</v>
      </c>
      <c r="AF8" s="1129"/>
    </row>
    <row r="9" spans="1:32">
      <c r="B9" s="1543" t="s">
        <v>822</v>
      </c>
      <c r="C9" s="1544"/>
      <c r="D9" s="1544"/>
      <c r="E9" s="1544"/>
      <c r="F9" s="1544"/>
      <c r="G9" s="1544"/>
      <c r="H9" s="1544"/>
      <c r="I9" s="1544"/>
      <c r="J9" s="1544"/>
      <c r="K9" s="1544"/>
      <c r="L9" s="1544"/>
      <c r="M9" s="1545">
        <v>0</v>
      </c>
      <c r="N9" s="1546">
        <v>0</v>
      </c>
      <c r="O9" s="1547">
        <v>0</v>
      </c>
      <c r="P9" s="1472">
        <v>0</v>
      </c>
      <c r="AF9" s="1129"/>
    </row>
    <row r="10" spans="1:32">
      <c r="B10" s="1548" t="s">
        <v>823</v>
      </c>
      <c r="C10" s="1549"/>
      <c r="D10" s="1549"/>
      <c r="E10" s="1549"/>
      <c r="F10" s="1549"/>
      <c r="G10" s="1549"/>
      <c r="H10" s="1549"/>
      <c r="I10" s="1549"/>
      <c r="J10" s="1549"/>
      <c r="K10" s="1549"/>
      <c r="L10" s="1549"/>
      <c r="M10" s="1550">
        <v>0</v>
      </c>
      <c r="N10" s="1551">
        <v>0</v>
      </c>
      <c r="O10" s="1552">
        <v>-29372</v>
      </c>
      <c r="P10" s="1553">
        <v>-677</v>
      </c>
    </row>
    <row r="11" spans="1:32">
      <c r="B11" s="1548" t="s">
        <v>604</v>
      </c>
      <c r="C11" s="1549"/>
      <c r="D11" s="1549"/>
      <c r="E11" s="1549"/>
      <c r="F11" s="1549"/>
      <c r="G11" s="1549"/>
      <c r="H11" s="1549"/>
      <c r="I11" s="1549"/>
      <c r="J11" s="1549"/>
      <c r="K11" s="1549"/>
      <c r="L11" s="1549"/>
      <c r="M11" s="1550">
        <v>0</v>
      </c>
      <c r="N11" s="1551">
        <v>0</v>
      </c>
      <c r="O11" s="1552">
        <v>0</v>
      </c>
      <c r="P11" s="1553">
        <v>0</v>
      </c>
    </row>
    <row r="12" spans="1:32">
      <c r="B12" s="1548" t="s">
        <v>524</v>
      </c>
      <c r="C12" s="1549"/>
      <c r="D12" s="1549"/>
      <c r="E12" s="1549"/>
      <c r="F12" s="1549"/>
      <c r="G12" s="1549"/>
      <c r="H12" s="1549"/>
      <c r="I12" s="1549"/>
      <c r="J12" s="1549"/>
      <c r="K12" s="1549"/>
      <c r="L12" s="1549"/>
      <c r="M12" s="1550">
        <v>-3344</v>
      </c>
      <c r="N12" s="1551">
        <v>-388</v>
      </c>
      <c r="O12" s="1552">
        <v>4812</v>
      </c>
      <c r="P12" s="1553">
        <v>337</v>
      </c>
    </row>
    <row r="13" spans="1:32">
      <c r="B13" s="1554" t="s">
        <v>715</v>
      </c>
      <c r="C13" s="1555"/>
      <c r="D13" s="1555"/>
      <c r="E13" s="1555"/>
      <c r="F13" s="1555"/>
      <c r="G13" s="1555"/>
      <c r="H13" s="1555"/>
      <c r="I13" s="1555"/>
      <c r="J13" s="1555"/>
      <c r="K13" s="1555"/>
      <c r="L13" s="1555"/>
      <c r="M13" s="1556">
        <v>0</v>
      </c>
      <c r="N13" s="1557">
        <v>0</v>
      </c>
      <c r="O13" s="1558">
        <v>0</v>
      </c>
      <c r="P13" s="1559">
        <v>0</v>
      </c>
    </row>
    <row r="14" spans="1:32">
      <c r="B14" s="1560" t="s">
        <v>523</v>
      </c>
      <c r="C14" s="1561"/>
      <c r="D14" s="1561"/>
      <c r="E14" s="1561"/>
      <c r="F14" s="1561"/>
      <c r="G14" s="1561"/>
      <c r="H14" s="1561"/>
      <c r="I14" s="1561"/>
      <c r="J14" s="1561"/>
      <c r="K14" s="1561"/>
      <c r="L14" s="1561"/>
      <c r="M14" s="1562">
        <v>378014</v>
      </c>
      <c r="N14" s="1563">
        <v>16452</v>
      </c>
      <c r="O14" s="1564">
        <v>381324</v>
      </c>
      <c r="P14" s="1565">
        <v>17025</v>
      </c>
    </row>
    <row r="15" spans="1:32" ht="6" customHeight="1">
      <c r="B15" s="1566"/>
      <c r="C15" s="1495"/>
      <c r="D15" s="1495"/>
      <c r="E15" s="1495"/>
      <c r="F15" s="1495"/>
      <c r="G15" s="1495"/>
      <c r="H15" s="1495"/>
      <c r="I15" s="1495"/>
      <c r="J15" s="1495"/>
      <c r="K15" s="1495"/>
      <c r="L15" s="1495"/>
      <c r="M15" s="1495"/>
      <c r="N15" s="1495"/>
      <c r="O15" s="1495"/>
      <c r="P15" s="1495"/>
    </row>
    <row r="16" spans="1:32">
      <c r="B16" s="1567" t="s">
        <v>1238</v>
      </c>
      <c r="C16" s="1567"/>
      <c r="D16" s="1567"/>
      <c r="E16" s="1567"/>
      <c r="F16" s="1567"/>
      <c r="G16" s="1567"/>
      <c r="H16" s="1567"/>
      <c r="I16" s="1567"/>
      <c r="J16" s="1567"/>
      <c r="K16" s="1567"/>
      <c r="L16" s="1567"/>
      <c r="M16" s="1567"/>
      <c r="N16" s="1567"/>
      <c r="O16" s="1567"/>
      <c r="P16" s="1567"/>
    </row>
    <row r="17" spans="2:16" ht="27.75" customHeight="1">
      <c r="B17" s="2301" t="s">
        <v>991</v>
      </c>
      <c r="C17" s="2316"/>
      <c r="D17" s="2316"/>
      <c r="E17" s="2316"/>
      <c r="F17" s="2316"/>
      <c r="G17" s="2316"/>
      <c r="H17" s="2316"/>
      <c r="I17" s="2316"/>
      <c r="J17" s="2316"/>
      <c r="K17" s="2316"/>
      <c r="L17" s="2316"/>
      <c r="M17" s="2316"/>
      <c r="N17" s="2316"/>
      <c r="O17" s="2316"/>
      <c r="P17" s="2316"/>
    </row>
    <row r="18" spans="2:16" ht="27.75" customHeight="1">
      <c r="B18" s="2301" t="s">
        <v>824</v>
      </c>
      <c r="C18" s="2301"/>
      <c r="D18" s="2301"/>
      <c r="E18" s="2301"/>
      <c r="F18" s="2301"/>
      <c r="G18" s="2301"/>
      <c r="H18" s="2301"/>
      <c r="I18" s="2301"/>
      <c r="J18" s="2301"/>
      <c r="K18" s="2301"/>
      <c r="L18" s="2301"/>
      <c r="M18" s="2301"/>
      <c r="N18" s="2301"/>
      <c r="O18" s="2301"/>
      <c r="P18" s="2301"/>
    </row>
    <row r="19" spans="2:16" ht="34.5" customHeight="1">
      <c r="B19" s="2301" t="s">
        <v>825</v>
      </c>
      <c r="C19" s="2301"/>
      <c r="D19" s="2301"/>
      <c r="E19" s="2301"/>
      <c r="F19" s="2301"/>
      <c r="G19" s="2301"/>
      <c r="H19" s="2301"/>
      <c r="I19" s="2301"/>
      <c r="J19" s="2301"/>
      <c r="K19" s="2301"/>
      <c r="L19" s="2301"/>
      <c r="M19" s="2301"/>
      <c r="N19" s="2301"/>
      <c r="O19" s="2301"/>
      <c r="P19" s="2301"/>
    </row>
    <row r="20" spans="2:16">
      <c r="B20" s="2301"/>
      <c r="C20" s="2301"/>
      <c r="D20" s="2301"/>
      <c r="E20" s="2301"/>
      <c r="F20" s="2301"/>
      <c r="G20" s="2301"/>
      <c r="H20" s="2301"/>
      <c r="I20" s="2301"/>
      <c r="J20" s="2301"/>
      <c r="K20" s="2301"/>
      <c r="L20" s="2301"/>
      <c r="M20" s="2301"/>
      <c r="N20" s="2301"/>
      <c r="O20" s="2301"/>
      <c r="P20" s="2301"/>
    </row>
    <row r="21" spans="2:16" ht="15" customHeight="1">
      <c r="B21" s="1568"/>
      <c r="C21" s="1568"/>
      <c r="D21" s="1568"/>
      <c r="E21" s="1568"/>
      <c r="F21" s="1568"/>
      <c r="G21" s="1568"/>
      <c r="H21" s="1568"/>
      <c r="I21" s="1568"/>
      <c r="J21" s="1568"/>
      <c r="K21" s="1568"/>
      <c r="L21" s="1568"/>
      <c r="M21" s="1568"/>
      <c r="N21" s="1568"/>
      <c r="O21" s="1568"/>
      <c r="P21" s="1568"/>
    </row>
    <row r="22" spans="2:16" hidden="1">
      <c r="B22" s="1568"/>
      <c r="C22" s="1568"/>
      <c r="D22" s="1568"/>
      <c r="E22" s="1568"/>
      <c r="F22" s="1568"/>
      <c r="G22" s="1568"/>
      <c r="H22" s="1568"/>
      <c r="I22" s="1568"/>
      <c r="J22" s="1568"/>
      <c r="K22" s="1568"/>
      <c r="L22" s="1568"/>
      <c r="M22" s="1568"/>
      <c r="N22" s="1568"/>
      <c r="O22" s="1568"/>
      <c r="P22" s="1568"/>
    </row>
    <row r="23" spans="2:16" ht="17.100000000000001" hidden="1" customHeight="1">
      <c r="B23" s="1052"/>
      <c r="C23" s="1568"/>
      <c r="D23" s="1568"/>
      <c r="E23" s="1568"/>
      <c r="F23" s="1568"/>
      <c r="G23" s="1568"/>
      <c r="H23" s="1568"/>
      <c r="I23" s="1568"/>
      <c r="J23" s="1568"/>
      <c r="K23" s="1568"/>
      <c r="L23" s="1568"/>
      <c r="M23" s="1568"/>
      <c r="N23" s="1568"/>
      <c r="O23" s="1568"/>
      <c r="P23" s="1568"/>
    </row>
    <row r="24" spans="2:16" ht="14.85" hidden="1" customHeight="1">
      <c r="B24" s="1568"/>
      <c r="C24" s="1568"/>
      <c r="D24" s="1568"/>
      <c r="E24" s="1568"/>
      <c r="F24" s="1568"/>
      <c r="G24" s="1568"/>
      <c r="H24" s="1568"/>
      <c r="I24" s="1568"/>
      <c r="J24" s="1568"/>
      <c r="K24" s="1568"/>
      <c r="L24" s="1568"/>
      <c r="M24" s="1568"/>
      <c r="N24" s="1568"/>
      <c r="O24" s="1568"/>
      <c r="P24" s="1568"/>
    </row>
    <row r="25" spans="2:16">
      <c r="B25" s="2302" t="s">
        <v>1033</v>
      </c>
      <c r="C25" s="2303"/>
      <c r="D25" s="2303"/>
      <c r="E25" s="2303"/>
      <c r="F25" s="2303"/>
      <c r="G25" s="2303"/>
      <c r="H25" s="2303"/>
      <c r="I25" s="2303"/>
      <c r="J25" s="2303"/>
      <c r="K25" s="2303"/>
      <c r="L25" s="2303"/>
      <c r="M25" s="2303"/>
      <c r="N25" s="2303"/>
      <c r="O25" s="2308" t="str">
        <f>+M3</f>
        <v>T3 2023 
Bâle III révisé</v>
      </c>
      <c r="P25" s="2310" t="str">
        <f>+O3</f>
        <v>T2 2023 _x000D_
Bâle III révisé</v>
      </c>
    </row>
    <row r="26" spans="2:16">
      <c r="B26" s="2304" t="s">
        <v>701</v>
      </c>
      <c r="C26" s="2305"/>
      <c r="D26" s="2305"/>
      <c r="E26" s="2305"/>
      <c r="F26" s="2305"/>
      <c r="G26" s="2305"/>
      <c r="H26" s="2305"/>
      <c r="I26" s="2305"/>
      <c r="J26" s="2305"/>
      <c r="K26" s="2305"/>
      <c r="L26" s="2305"/>
      <c r="M26" s="2305"/>
      <c r="N26" s="2305"/>
      <c r="O26" s="2309"/>
      <c r="P26" s="2311"/>
    </row>
    <row r="27" spans="2:16" ht="7.5" customHeight="1">
      <c r="B27" s="1543"/>
      <c r="C27" s="1544"/>
      <c r="D27" s="1544"/>
      <c r="E27" s="1544"/>
      <c r="F27" s="1544"/>
      <c r="G27" s="1544"/>
      <c r="H27" s="1544"/>
      <c r="I27" s="1544"/>
      <c r="J27" s="1544"/>
      <c r="K27" s="1544"/>
      <c r="L27" s="1544"/>
      <c r="M27" s="1544"/>
      <c r="N27" s="1544"/>
      <c r="O27" s="1569"/>
      <c r="P27" s="1570"/>
    </row>
    <row r="28" spans="2:16">
      <c r="B28" s="1543" t="s">
        <v>1413</v>
      </c>
      <c r="C28" s="1544"/>
      <c r="D28" s="1544"/>
      <c r="E28" s="1544"/>
      <c r="F28" s="1544"/>
      <c r="G28" s="1544"/>
      <c r="H28" s="1544"/>
      <c r="I28" s="1544"/>
      <c r="J28" s="1544"/>
      <c r="K28" s="1544"/>
      <c r="L28" s="1544"/>
      <c r="M28" s="1544"/>
      <c r="N28" s="1544"/>
      <c r="O28" s="1571">
        <v>13443</v>
      </c>
      <c r="P28" s="1572">
        <v>11018</v>
      </c>
    </row>
    <row r="29" spans="2:16">
      <c r="B29" s="1543" t="s">
        <v>826</v>
      </c>
      <c r="C29" s="1544"/>
      <c r="D29" s="1544"/>
      <c r="E29" s="1544"/>
      <c r="F29" s="1544"/>
      <c r="G29" s="1544"/>
      <c r="H29" s="1544"/>
      <c r="I29" s="1544"/>
      <c r="J29" s="1544"/>
      <c r="K29" s="1544"/>
      <c r="L29" s="1544"/>
      <c r="M29" s="1544"/>
      <c r="N29" s="1544"/>
      <c r="O29" s="1571">
        <v>-1311</v>
      </c>
      <c r="P29" s="1572">
        <v>2425</v>
      </c>
    </row>
    <row r="30" spans="2:16">
      <c r="B30" s="1543" t="s">
        <v>827</v>
      </c>
      <c r="C30" s="1544"/>
      <c r="D30" s="1544"/>
      <c r="E30" s="1544"/>
      <c r="F30" s="1544"/>
      <c r="G30" s="1544"/>
      <c r="H30" s="1544"/>
      <c r="I30" s="1544"/>
      <c r="J30" s="1544"/>
      <c r="K30" s="1544"/>
      <c r="L30" s="1544"/>
      <c r="M30" s="1544"/>
      <c r="N30" s="1544"/>
      <c r="O30" s="1573">
        <v>-1</v>
      </c>
      <c r="P30" s="1574">
        <v>0</v>
      </c>
    </row>
    <row r="31" spans="2:16">
      <c r="B31" s="1548" t="s">
        <v>828</v>
      </c>
      <c r="C31" s="1549"/>
      <c r="D31" s="1549"/>
      <c r="E31" s="1549"/>
      <c r="F31" s="1549"/>
      <c r="G31" s="1549"/>
      <c r="H31" s="1549"/>
      <c r="I31" s="1549"/>
      <c r="J31" s="1549"/>
      <c r="K31" s="1549"/>
      <c r="L31" s="1549"/>
      <c r="M31" s="1549"/>
      <c r="N31" s="1549"/>
      <c r="O31" s="1575">
        <v>0</v>
      </c>
      <c r="P31" s="1576">
        <v>0</v>
      </c>
    </row>
    <row r="32" spans="2:16">
      <c r="B32" s="1543" t="s">
        <v>522</v>
      </c>
      <c r="C32" s="1544"/>
      <c r="D32" s="1544"/>
      <c r="E32" s="1544"/>
      <c r="F32" s="1544"/>
      <c r="G32" s="1544"/>
      <c r="H32" s="1544"/>
      <c r="I32" s="1544"/>
      <c r="J32" s="1544"/>
      <c r="K32" s="1544"/>
      <c r="L32" s="1544"/>
      <c r="M32" s="1544"/>
      <c r="N32" s="1544"/>
      <c r="O32" s="1573">
        <v>0</v>
      </c>
      <c r="P32" s="1574">
        <v>0</v>
      </c>
    </row>
    <row r="33" spans="2:16">
      <c r="B33" s="1577" t="s">
        <v>715</v>
      </c>
      <c r="C33" s="1578"/>
      <c r="D33" s="1578"/>
      <c r="E33" s="1578"/>
      <c r="F33" s="1578"/>
      <c r="G33" s="1578"/>
      <c r="H33" s="1578"/>
      <c r="I33" s="1578"/>
      <c r="J33" s="1578"/>
      <c r="K33" s="1578"/>
      <c r="L33" s="1578"/>
      <c r="M33" s="1578"/>
      <c r="N33" s="1578"/>
      <c r="O33" s="1579">
        <v>0</v>
      </c>
      <c r="P33" s="1580">
        <v>0</v>
      </c>
    </row>
    <row r="34" spans="2:16" ht="18" customHeight="1">
      <c r="B34" s="1581" t="s">
        <v>419</v>
      </c>
      <c r="C34" s="1582"/>
      <c r="D34" s="1582"/>
      <c r="E34" s="1582"/>
      <c r="F34" s="1582"/>
      <c r="G34" s="1582"/>
      <c r="H34" s="1582"/>
      <c r="I34" s="1582"/>
      <c r="J34" s="1582"/>
      <c r="K34" s="1582"/>
      <c r="L34" s="1582"/>
      <c r="M34" s="1582"/>
      <c r="N34" s="1582"/>
      <c r="O34" s="1583">
        <v>12131</v>
      </c>
      <c r="P34" s="1584">
        <v>13443</v>
      </c>
    </row>
    <row r="35" spans="2:16" ht="5.25" customHeight="1">
      <c r="B35" s="1568"/>
      <c r="C35" s="1568"/>
      <c r="D35" s="1568"/>
      <c r="E35" s="1568"/>
      <c r="F35" s="1568"/>
      <c r="G35" s="1568"/>
      <c r="H35" s="1568"/>
      <c r="I35" s="1568"/>
      <c r="J35" s="1568"/>
      <c r="K35" s="1568"/>
      <c r="L35" s="1568"/>
      <c r="M35" s="1568"/>
      <c r="N35" s="1568"/>
      <c r="O35" s="1568"/>
      <c r="P35" s="1568"/>
    </row>
    <row r="36" spans="2:16" ht="30.75" customHeight="1">
      <c r="B36" s="2315" t="s">
        <v>829</v>
      </c>
      <c r="C36" s="2315"/>
      <c r="D36" s="2315"/>
      <c r="E36" s="2315"/>
      <c r="F36" s="2315"/>
      <c r="G36" s="2315"/>
      <c r="H36" s="2315"/>
      <c r="I36" s="2315"/>
      <c r="J36" s="2315"/>
      <c r="K36" s="2315"/>
      <c r="L36" s="2315"/>
      <c r="M36" s="2315"/>
      <c r="N36" s="2315"/>
      <c r="O36" s="2315"/>
      <c r="P36" s="2315"/>
    </row>
    <row r="37" spans="2:16">
      <c r="B37" s="1585" t="s">
        <v>830</v>
      </c>
      <c r="C37" s="1568"/>
      <c r="D37" s="1568"/>
      <c r="E37" s="1568"/>
      <c r="F37" s="1568"/>
      <c r="G37" s="1568"/>
      <c r="H37" s="1568"/>
      <c r="I37" s="1568"/>
      <c r="J37" s="1568"/>
      <c r="K37" s="1568"/>
      <c r="L37" s="1568"/>
      <c r="M37" s="1568"/>
      <c r="N37" s="1568"/>
      <c r="O37" s="1568"/>
      <c r="P37" s="1568"/>
    </row>
    <row r="38" spans="2:16" ht="24.75" customHeight="1">
      <c r="B38" s="2317" t="s">
        <v>1157</v>
      </c>
      <c r="C38" s="2318"/>
      <c r="D38" s="2318"/>
      <c r="E38" s="2318"/>
      <c r="F38" s="2318"/>
      <c r="G38" s="2318"/>
      <c r="H38" s="2318"/>
      <c r="I38" s="2318"/>
      <c r="J38" s="2318"/>
      <c r="K38" s="2318"/>
      <c r="L38" s="2318"/>
      <c r="M38" s="2318"/>
      <c r="N38" s="2318"/>
      <c r="O38" s="2318"/>
      <c r="P38" s="2318"/>
    </row>
    <row r="39" spans="2:16">
      <c r="B39" s="1586"/>
      <c r="C39" s="650"/>
      <c r="D39" s="650"/>
      <c r="E39" s="650"/>
      <c r="F39" s="650"/>
      <c r="G39" s="1128"/>
      <c r="H39" s="650"/>
      <c r="I39" s="650"/>
      <c r="J39" s="650"/>
      <c r="K39" s="1495"/>
      <c r="L39" s="1495"/>
      <c r="M39" s="1495"/>
      <c r="N39" s="1495"/>
      <c r="O39" s="1495"/>
      <c r="P39" s="1568"/>
    </row>
    <row r="40" spans="2:16" ht="20.100000000000001" hidden="1" customHeight="1">
      <c r="B40" s="1568"/>
      <c r="C40" s="1568"/>
      <c r="D40" s="1568"/>
      <c r="E40" s="1568"/>
      <c r="F40" s="1568"/>
      <c r="G40" s="1568"/>
      <c r="H40" s="1568"/>
      <c r="I40" s="1568"/>
      <c r="J40" s="1568"/>
      <c r="K40" s="1568"/>
      <c r="L40" s="1568"/>
      <c r="M40" s="1568"/>
      <c r="N40" s="1568"/>
      <c r="O40" s="1568"/>
      <c r="P40" s="1568"/>
    </row>
    <row r="41" spans="2:16" ht="21.6" hidden="1" customHeight="1">
      <c r="B41" s="1568"/>
      <c r="C41" s="1568"/>
      <c r="D41" s="1568"/>
      <c r="E41" s="1568"/>
      <c r="F41" s="1568"/>
      <c r="G41" s="1568"/>
      <c r="H41" s="1568"/>
      <c r="I41" s="1568"/>
      <c r="J41" s="1568"/>
      <c r="K41" s="1568"/>
      <c r="L41" s="1568"/>
      <c r="M41" s="1568"/>
      <c r="N41" s="1568"/>
      <c r="O41" s="1568"/>
      <c r="P41" s="1568"/>
    </row>
    <row r="42" spans="2:16">
      <c r="B42" s="2302" t="s">
        <v>1034</v>
      </c>
      <c r="C42" s="2303"/>
      <c r="D42" s="2303"/>
      <c r="E42" s="2303"/>
      <c r="F42" s="2303"/>
      <c r="G42" s="2303"/>
      <c r="H42" s="2303"/>
      <c r="I42" s="2303"/>
      <c r="J42" s="2303"/>
      <c r="K42" s="2303"/>
      <c r="L42" s="2303"/>
      <c r="M42" s="2303"/>
      <c r="N42" s="2303"/>
      <c r="O42" s="2308" t="str">
        <f>M3</f>
        <v>T3 2023 
Bâle III révisé</v>
      </c>
      <c r="P42" s="2310" t="str">
        <f>+O3</f>
        <v>T2 2023 _x000D_
Bâle III révisé</v>
      </c>
    </row>
    <row r="43" spans="2:16">
      <c r="B43" s="2304" t="s">
        <v>701</v>
      </c>
      <c r="C43" s="2305"/>
      <c r="D43" s="2305"/>
      <c r="E43" s="2305"/>
      <c r="F43" s="2305"/>
      <c r="G43" s="2305"/>
      <c r="H43" s="2305"/>
      <c r="I43" s="2305"/>
      <c r="J43" s="2305"/>
      <c r="K43" s="2305"/>
      <c r="L43" s="2305"/>
      <c r="M43" s="2305"/>
      <c r="N43" s="2305"/>
      <c r="O43" s="2309"/>
      <c r="P43" s="2311"/>
    </row>
    <row r="44" spans="2:16" ht="7.5" customHeight="1">
      <c r="B44" s="1543"/>
      <c r="C44" s="1544"/>
      <c r="D44" s="1544"/>
      <c r="E44" s="1544"/>
      <c r="F44" s="1544"/>
      <c r="G44" s="1544"/>
      <c r="H44" s="1544"/>
      <c r="I44" s="1544"/>
      <c r="J44" s="1544"/>
      <c r="K44" s="1544"/>
      <c r="L44" s="1544"/>
      <c r="M44" s="1544"/>
      <c r="N44" s="1544"/>
      <c r="O44" s="1569"/>
      <c r="P44" s="1570"/>
    </row>
    <row r="45" spans="2:16">
      <c r="B45" s="1543" t="s">
        <v>521</v>
      </c>
      <c r="C45" s="1544"/>
      <c r="D45" s="1544"/>
      <c r="E45" s="1544"/>
      <c r="F45" s="1544"/>
      <c r="G45" s="1544"/>
      <c r="H45" s="1544"/>
      <c r="I45" s="1544"/>
      <c r="J45" s="1544"/>
      <c r="K45" s="1544"/>
      <c r="L45" s="1544"/>
      <c r="M45" s="1544"/>
      <c r="N45" s="1544"/>
      <c r="O45" s="1571">
        <v>48062</v>
      </c>
      <c r="P45" s="1587">
        <v>50443</v>
      </c>
    </row>
    <row r="46" spans="2:16">
      <c r="B46" s="1543" t="s">
        <v>604</v>
      </c>
      <c r="C46" s="1544"/>
      <c r="D46" s="1544"/>
      <c r="E46" s="1544"/>
      <c r="F46" s="1544"/>
      <c r="G46" s="1544"/>
      <c r="H46" s="1544"/>
      <c r="I46" s="1544"/>
      <c r="J46" s="1544"/>
      <c r="K46" s="1544"/>
      <c r="L46" s="1544"/>
      <c r="M46" s="1544"/>
      <c r="N46" s="1544"/>
      <c r="O46" s="1571">
        <v>0</v>
      </c>
      <c r="P46" s="1587">
        <v>0</v>
      </c>
    </row>
    <row r="47" spans="2:16">
      <c r="B47" s="1543" t="s">
        <v>519</v>
      </c>
      <c r="C47" s="1544"/>
      <c r="D47" s="1544"/>
      <c r="E47" s="1544"/>
      <c r="F47" s="1544"/>
      <c r="G47" s="1544"/>
      <c r="H47" s="1544"/>
      <c r="I47" s="1544"/>
      <c r="J47" s="1544"/>
      <c r="K47" s="1544"/>
      <c r="L47" s="1544"/>
      <c r="M47" s="1544"/>
      <c r="N47" s="1544"/>
      <c r="O47" s="1573">
        <v>248</v>
      </c>
      <c r="P47" s="1588">
        <v>-18</v>
      </c>
    </row>
    <row r="48" spans="2:16">
      <c r="B48" s="1548" t="s">
        <v>828</v>
      </c>
      <c r="C48" s="1712"/>
      <c r="D48" s="1712"/>
      <c r="E48" s="1712"/>
      <c r="F48" s="1712"/>
      <c r="G48" s="1712"/>
      <c r="H48" s="1712"/>
      <c r="I48" s="1712"/>
      <c r="J48" s="1712"/>
      <c r="K48" s="1712"/>
      <c r="L48" s="1712"/>
      <c r="M48" s="1712"/>
      <c r="N48" s="1712"/>
      <c r="O48" s="1713">
        <v>0</v>
      </c>
      <c r="P48" s="1714">
        <v>-2363</v>
      </c>
    </row>
    <row r="49" spans="2:16">
      <c r="B49" s="1581" t="s">
        <v>518</v>
      </c>
      <c r="C49" s="1582"/>
      <c r="D49" s="1582"/>
      <c r="E49" s="1582"/>
      <c r="F49" s="1582"/>
      <c r="G49" s="1582"/>
      <c r="H49" s="1582"/>
      <c r="I49" s="1582"/>
      <c r="J49" s="1582"/>
      <c r="K49" s="1582"/>
      <c r="L49" s="1582"/>
      <c r="M49" s="1582"/>
      <c r="N49" s="1582"/>
      <c r="O49" s="1583">
        <v>48310</v>
      </c>
      <c r="P49" s="1589">
        <v>48062</v>
      </c>
    </row>
    <row r="50" spans="2:16" ht="32.1" customHeight="1">
      <c r="B50" s="2301" t="s">
        <v>1158</v>
      </c>
      <c r="C50" s="2301"/>
      <c r="D50" s="2301"/>
      <c r="E50" s="2301"/>
      <c r="F50" s="2301"/>
      <c r="G50" s="2301"/>
      <c r="H50" s="2301"/>
      <c r="I50" s="2301"/>
      <c r="J50" s="2301"/>
      <c r="K50" s="2301"/>
      <c r="L50" s="2301"/>
      <c r="M50" s="2301"/>
      <c r="N50" s="2301"/>
      <c r="O50" s="2301"/>
      <c r="P50" s="2301"/>
    </row>
    <row r="51" spans="2:16" ht="4.7" hidden="1" customHeight="1"/>
  </sheetData>
  <mergeCells count="19">
    <mergeCell ref="B36:P36"/>
    <mergeCell ref="B17:P17"/>
    <mergeCell ref="B38:P38"/>
    <mergeCell ref="B50:P50"/>
    <mergeCell ref="B42:N42"/>
    <mergeCell ref="B43:N43"/>
    <mergeCell ref="M3:N3"/>
    <mergeCell ref="B20:P20"/>
    <mergeCell ref="O42:O43"/>
    <mergeCell ref="P42:P43"/>
    <mergeCell ref="O3:P3"/>
    <mergeCell ref="B18:P18"/>
    <mergeCell ref="B3:L3"/>
    <mergeCell ref="B4:L4"/>
    <mergeCell ref="O25:O26"/>
    <mergeCell ref="P25:P26"/>
    <mergeCell ref="B25:N25"/>
    <mergeCell ref="B26:N26"/>
    <mergeCell ref="B19:P19"/>
  </mergeCells>
  <hyperlinks>
    <hyperlink ref="B1" location="ToC!A1" display="Retour à la table des matières" xr:uid="{00000000-0004-0000-2C00-000000000000}"/>
  </hyperlinks>
  <pageMargins left="0.51181102362204722" right="0.51181102362204722" top="0.51181102362204722" bottom="0.51181102362204722" header="0.23622047244094491" footer="0.23622047244094491"/>
  <pageSetup scale="64" firstPageNumber="6" orientation="landscape" r:id="rId1"/>
  <headerFooter>
    <oddFooter>&amp;L&amp;G&amp;CInformations supplémentaires sur les 
fonds propres réglementaires&amp;RPage &amp;P de &amp;N]</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CF78B-A855-409B-98D7-D57040E86268}">
  <sheetPr codeName="Sheet42">
    <tabColor rgb="FF92D050"/>
    <pageSetUpPr fitToPage="1"/>
  </sheetPr>
  <dimension ref="A1:WVT1048575"/>
  <sheetViews>
    <sheetView zoomScaleNormal="100" zoomScaleSheetLayoutView="100" workbookViewId="0"/>
  </sheetViews>
  <sheetFormatPr defaultColWidth="0" defaultRowHeight="18" zeroHeight="1"/>
  <cols>
    <col min="1" max="1" width="1.42578125" style="1136" customWidth="1"/>
    <col min="2" max="2" width="41" style="1136" customWidth="1"/>
    <col min="3" max="5" width="2.42578125" style="1136" customWidth="1"/>
    <col min="6" max="11" width="15.42578125" style="1136" customWidth="1"/>
    <col min="12" max="12" width="1.42578125" style="1136" customWidth="1"/>
    <col min="13" max="257" width="10.42578125" style="1136" hidden="1"/>
    <col min="258" max="258" width="1.42578125" style="1136" hidden="1"/>
    <col min="259" max="259" width="56.42578125" style="1136" hidden="1"/>
    <col min="260" max="262" width="24.42578125" style="1136" hidden="1"/>
    <col min="263" max="263" width="15.42578125" style="1136" hidden="1"/>
    <col min="264" max="264" width="17.42578125" style="1136" hidden="1"/>
    <col min="265" max="265" width="15.42578125" style="1136" hidden="1"/>
    <col min="266" max="266" width="13.42578125" style="1136" hidden="1"/>
    <col min="267" max="267" width="15.42578125" style="1136" hidden="1"/>
    <col min="268" max="268" width="2.42578125" style="1136" hidden="1"/>
    <col min="269" max="513" width="10.42578125" style="1136" hidden="1"/>
    <col min="514" max="514" width="1.42578125" style="1136" hidden="1"/>
    <col min="515" max="515" width="56.42578125" style="1136" hidden="1"/>
    <col min="516" max="518" width="24.42578125" style="1136" hidden="1"/>
    <col min="519" max="519" width="15.42578125" style="1136" hidden="1"/>
    <col min="520" max="520" width="17.42578125" style="1136" hidden="1"/>
    <col min="521" max="521" width="15.42578125" style="1136" hidden="1"/>
    <col min="522" max="522" width="13.42578125" style="1136" hidden="1"/>
    <col min="523" max="523" width="15.42578125" style="1136" hidden="1"/>
    <col min="524" max="524" width="2.42578125" style="1136" hidden="1"/>
    <col min="525" max="769" width="10.42578125" style="1136" hidden="1"/>
    <col min="770" max="770" width="1.42578125" style="1136" hidden="1"/>
    <col min="771" max="771" width="56.42578125" style="1136" hidden="1"/>
    <col min="772" max="774" width="24.42578125" style="1136" hidden="1"/>
    <col min="775" max="775" width="15.42578125" style="1136" hidden="1"/>
    <col min="776" max="776" width="17.42578125" style="1136" hidden="1"/>
    <col min="777" max="777" width="15.42578125" style="1136" hidden="1"/>
    <col min="778" max="778" width="13.42578125" style="1136" hidden="1"/>
    <col min="779" max="779" width="15.42578125" style="1136" hidden="1"/>
    <col min="780" max="780" width="2.42578125" style="1136" hidden="1"/>
    <col min="781" max="1025" width="10.42578125" style="1136" hidden="1"/>
    <col min="1026" max="1026" width="1.42578125" style="1136" hidden="1"/>
    <col min="1027" max="1027" width="56.42578125" style="1136" hidden="1"/>
    <col min="1028" max="1030" width="24.42578125" style="1136" hidden="1"/>
    <col min="1031" max="1031" width="15.42578125" style="1136" hidden="1"/>
    <col min="1032" max="1032" width="17.42578125" style="1136" hidden="1"/>
    <col min="1033" max="1033" width="15.42578125" style="1136" hidden="1"/>
    <col min="1034" max="1034" width="13.42578125" style="1136" hidden="1"/>
    <col min="1035" max="1035" width="15.42578125" style="1136" hidden="1"/>
    <col min="1036" max="1036" width="2.42578125" style="1136" hidden="1"/>
    <col min="1037" max="1281" width="10.42578125" style="1136" hidden="1"/>
    <col min="1282" max="1282" width="1.42578125" style="1136" hidden="1"/>
    <col min="1283" max="1283" width="56.42578125" style="1136" hidden="1"/>
    <col min="1284" max="1286" width="24.42578125" style="1136" hidden="1"/>
    <col min="1287" max="1287" width="15.42578125" style="1136" hidden="1"/>
    <col min="1288" max="1288" width="17.42578125" style="1136" hidden="1"/>
    <col min="1289" max="1289" width="15.42578125" style="1136" hidden="1"/>
    <col min="1290" max="1290" width="13.42578125" style="1136" hidden="1"/>
    <col min="1291" max="1291" width="15.42578125" style="1136" hidden="1"/>
    <col min="1292" max="1292" width="2.42578125" style="1136" hidden="1"/>
    <col min="1293" max="1537" width="10.42578125" style="1136" hidden="1"/>
    <col min="1538" max="1538" width="1.42578125" style="1136" hidden="1"/>
    <col min="1539" max="1539" width="56.42578125" style="1136" hidden="1"/>
    <col min="1540" max="1542" width="24.42578125" style="1136" hidden="1"/>
    <col min="1543" max="1543" width="15.42578125" style="1136" hidden="1"/>
    <col min="1544" max="1544" width="17.42578125" style="1136" hidden="1"/>
    <col min="1545" max="1545" width="15.42578125" style="1136" hidden="1"/>
    <col min="1546" max="1546" width="13.42578125" style="1136" hidden="1"/>
    <col min="1547" max="1547" width="15.42578125" style="1136" hidden="1"/>
    <col min="1548" max="1548" width="2.42578125" style="1136" hidden="1"/>
    <col min="1549" max="1793" width="10.42578125" style="1136" hidden="1"/>
    <col min="1794" max="1794" width="1.42578125" style="1136" hidden="1"/>
    <col min="1795" max="1795" width="56.42578125" style="1136" hidden="1"/>
    <col min="1796" max="1798" width="24.42578125" style="1136" hidden="1"/>
    <col min="1799" max="1799" width="15.42578125" style="1136" hidden="1"/>
    <col min="1800" max="1800" width="17.42578125" style="1136" hidden="1"/>
    <col min="1801" max="1801" width="15.42578125" style="1136" hidden="1"/>
    <col min="1802" max="1802" width="13.42578125" style="1136" hidden="1"/>
    <col min="1803" max="1803" width="15.42578125" style="1136" hidden="1"/>
    <col min="1804" max="1804" width="2.42578125" style="1136" hidden="1"/>
    <col min="1805" max="2049" width="10.42578125" style="1136" hidden="1"/>
    <col min="2050" max="2050" width="1.42578125" style="1136" hidden="1"/>
    <col min="2051" max="2051" width="56.42578125" style="1136" hidden="1"/>
    <col min="2052" max="2054" width="24.42578125" style="1136" hidden="1"/>
    <col min="2055" max="2055" width="15.42578125" style="1136" hidden="1"/>
    <col min="2056" max="2056" width="17.42578125" style="1136" hidden="1"/>
    <col min="2057" max="2057" width="15.42578125" style="1136" hidden="1"/>
    <col min="2058" max="2058" width="13.42578125" style="1136" hidden="1"/>
    <col min="2059" max="2059" width="15.42578125" style="1136" hidden="1"/>
    <col min="2060" max="2060" width="2.42578125" style="1136" hidden="1"/>
    <col min="2061" max="2305" width="10.42578125" style="1136" hidden="1"/>
    <col min="2306" max="2306" width="1.42578125" style="1136" hidden="1"/>
    <col min="2307" max="2307" width="56.42578125" style="1136" hidden="1"/>
    <col min="2308" max="2310" width="24.42578125" style="1136" hidden="1"/>
    <col min="2311" max="2311" width="15.42578125" style="1136" hidden="1"/>
    <col min="2312" max="2312" width="17.42578125" style="1136" hidden="1"/>
    <col min="2313" max="2313" width="15.42578125" style="1136" hidden="1"/>
    <col min="2314" max="2314" width="13.42578125" style="1136" hidden="1"/>
    <col min="2315" max="2315" width="15.42578125" style="1136" hidden="1"/>
    <col min="2316" max="2316" width="2.42578125" style="1136" hidden="1"/>
    <col min="2317" max="2561" width="10.42578125" style="1136" hidden="1"/>
    <col min="2562" max="2562" width="1.42578125" style="1136" hidden="1"/>
    <col min="2563" max="2563" width="56.42578125" style="1136" hidden="1"/>
    <col min="2564" max="2566" width="24.42578125" style="1136" hidden="1"/>
    <col min="2567" max="2567" width="15.42578125" style="1136" hidden="1"/>
    <col min="2568" max="2568" width="17.42578125" style="1136" hidden="1"/>
    <col min="2569" max="2569" width="15.42578125" style="1136" hidden="1"/>
    <col min="2570" max="2570" width="13.42578125" style="1136" hidden="1"/>
    <col min="2571" max="2571" width="15.42578125" style="1136" hidden="1"/>
    <col min="2572" max="2572" width="2.42578125" style="1136" hidden="1"/>
    <col min="2573" max="2817" width="10.42578125" style="1136" hidden="1"/>
    <col min="2818" max="2818" width="1.42578125" style="1136" hidden="1"/>
    <col min="2819" max="2819" width="56.42578125" style="1136" hidden="1"/>
    <col min="2820" max="2822" width="24.42578125" style="1136" hidden="1"/>
    <col min="2823" max="2823" width="15.42578125" style="1136" hidden="1"/>
    <col min="2824" max="2824" width="17.42578125" style="1136" hidden="1"/>
    <col min="2825" max="2825" width="15.42578125" style="1136" hidden="1"/>
    <col min="2826" max="2826" width="13.42578125" style="1136" hidden="1"/>
    <col min="2827" max="2827" width="15.42578125" style="1136" hidden="1"/>
    <col min="2828" max="2828" width="2.42578125" style="1136" hidden="1"/>
    <col min="2829" max="3073" width="10.42578125" style="1136" hidden="1"/>
    <col min="3074" max="3074" width="1.42578125" style="1136" hidden="1"/>
    <col min="3075" max="3075" width="56.42578125" style="1136" hidden="1"/>
    <col min="3076" max="3078" width="24.42578125" style="1136" hidden="1"/>
    <col min="3079" max="3079" width="15.42578125" style="1136" hidden="1"/>
    <col min="3080" max="3080" width="17.42578125" style="1136" hidden="1"/>
    <col min="3081" max="3081" width="15.42578125" style="1136" hidden="1"/>
    <col min="3082" max="3082" width="13.42578125" style="1136" hidden="1"/>
    <col min="3083" max="3083" width="15.42578125" style="1136" hidden="1"/>
    <col min="3084" max="3084" width="2.42578125" style="1136" hidden="1"/>
    <col min="3085" max="3329" width="10.42578125" style="1136" hidden="1"/>
    <col min="3330" max="3330" width="1.42578125" style="1136" hidden="1"/>
    <col min="3331" max="3331" width="56.42578125" style="1136" hidden="1"/>
    <col min="3332" max="3334" width="24.42578125" style="1136" hidden="1"/>
    <col min="3335" max="3335" width="15.42578125" style="1136" hidden="1"/>
    <col min="3336" max="3336" width="17.42578125" style="1136" hidden="1"/>
    <col min="3337" max="3337" width="15.42578125" style="1136" hidden="1"/>
    <col min="3338" max="3338" width="13.42578125" style="1136" hidden="1"/>
    <col min="3339" max="3339" width="15.42578125" style="1136" hidden="1"/>
    <col min="3340" max="3340" width="2.42578125" style="1136" hidden="1"/>
    <col min="3341" max="3585" width="10.42578125" style="1136" hidden="1"/>
    <col min="3586" max="3586" width="1.42578125" style="1136" hidden="1"/>
    <col min="3587" max="3587" width="56.42578125" style="1136" hidden="1"/>
    <col min="3588" max="3590" width="24.42578125" style="1136" hidden="1"/>
    <col min="3591" max="3591" width="15.42578125" style="1136" hidden="1"/>
    <col min="3592" max="3592" width="17.42578125" style="1136" hidden="1"/>
    <col min="3593" max="3593" width="15.42578125" style="1136" hidden="1"/>
    <col min="3594" max="3594" width="13.42578125" style="1136" hidden="1"/>
    <col min="3595" max="3595" width="15.42578125" style="1136" hidden="1"/>
    <col min="3596" max="3596" width="2.42578125" style="1136" hidden="1"/>
    <col min="3597" max="3841" width="10.42578125" style="1136" hidden="1"/>
    <col min="3842" max="3842" width="1.42578125" style="1136" hidden="1"/>
    <col min="3843" max="3843" width="56.42578125" style="1136" hidden="1"/>
    <col min="3844" max="3846" width="24.42578125" style="1136" hidden="1"/>
    <col min="3847" max="3847" width="15.42578125" style="1136" hidden="1"/>
    <col min="3848" max="3848" width="17.42578125" style="1136" hidden="1"/>
    <col min="3849" max="3849" width="15.42578125" style="1136" hidden="1"/>
    <col min="3850" max="3850" width="13.42578125" style="1136" hidden="1"/>
    <col min="3851" max="3851" width="15.42578125" style="1136" hidden="1"/>
    <col min="3852" max="3852" width="2.42578125" style="1136" hidden="1"/>
    <col min="3853" max="4097" width="10.42578125" style="1136" hidden="1"/>
    <col min="4098" max="4098" width="1.42578125" style="1136" hidden="1"/>
    <col min="4099" max="4099" width="56.42578125" style="1136" hidden="1"/>
    <col min="4100" max="4102" width="24.42578125" style="1136" hidden="1"/>
    <col min="4103" max="4103" width="15.42578125" style="1136" hidden="1"/>
    <col min="4104" max="4104" width="17.42578125" style="1136" hidden="1"/>
    <col min="4105" max="4105" width="15.42578125" style="1136" hidden="1"/>
    <col min="4106" max="4106" width="13.42578125" style="1136" hidden="1"/>
    <col min="4107" max="4107" width="15.42578125" style="1136" hidden="1"/>
    <col min="4108" max="4108" width="2.42578125" style="1136" hidden="1"/>
    <col min="4109" max="4353" width="10.42578125" style="1136" hidden="1"/>
    <col min="4354" max="4354" width="1.42578125" style="1136" hidden="1"/>
    <col min="4355" max="4355" width="56.42578125" style="1136" hidden="1"/>
    <col min="4356" max="4358" width="24.42578125" style="1136" hidden="1"/>
    <col min="4359" max="4359" width="15.42578125" style="1136" hidden="1"/>
    <col min="4360" max="4360" width="17.42578125" style="1136" hidden="1"/>
    <col min="4361" max="4361" width="15.42578125" style="1136" hidden="1"/>
    <col min="4362" max="4362" width="13.42578125" style="1136" hidden="1"/>
    <col min="4363" max="4363" width="15.42578125" style="1136" hidden="1"/>
    <col min="4364" max="4364" width="2.42578125" style="1136" hidden="1"/>
    <col min="4365" max="4609" width="10.42578125" style="1136" hidden="1"/>
    <col min="4610" max="4610" width="1.42578125" style="1136" hidden="1"/>
    <col min="4611" max="4611" width="56.42578125" style="1136" hidden="1"/>
    <col min="4612" max="4614" width="24.42578125" style="1136" hidden="1"/>
    <col min="4615" max="4615" width="15.42578125" style="1136" hidden="1"/>
    <col min="4616" max="4616" width="17.42578125" style="1136" hidden="1"/>
    <col min="4617" max="4617" width="15.42578125" style="1136" hidden="1"/>
    <col min="4618" max="4618" width="13.42578125" style="1136" hidden="1"/>
    <col min="4619" max="4619" width="15.42578125" style="1136" hidden="1"/>
    <col min="4620" max="4620" width="2.42578125" style="1136" hidden="1"/>
    <col min="4621" max="4865" width="10.42578125" style="1136" hidden="1"/>
    <col min="4866" max="4866" width="1.42578125" style="1136" hidden="1"/>
    <col min="4867" max="4867" width="56.42578125" style="1136" hidden="1"/>
    <col min="4868" max="4870" width="24.42578125" style="1136" hidden="1"/>
    <col min="4871" max="4871" width="15.42578125" style="1136" hidden="1"/>
    <col min="4872" max="4872" width="17.42578125" style="1136" hidden="1"/>
    <col min="4873" max="4873" width="15.42578125" style="1136" hidden="1"/>
    <col min="4874" max="4874" width="13.42578125" style="1136" hidden="1"/>
    <col min="4875" max="4875" width="15.42578125" style="1136" hidden="1"/>
    <col min="4876" max="4876" width="2.42578125" style="1136" hidden="1"/>
    <col min="4877" max="5121" width="10.42578125" style="1136" hidden="1"/>
    <col min="5122" max="5122" width="1.42578125" style="1136" hidden="1"/>
    <col min="5123" max="5123" width="56.42578125" style="1136" hidden="1"/>
    <col min="5124" max="5126" width="24.42578125" style="1136" hidden="1"/>
    <col min="5127" max="5127" width="15.42578125" style="1136" hidden="1"/>
    <col min="5128" max="5128" width="17.42578125" style="1136" hidden="1"/>
    <col min="5129" max="5129" width="15.42578125" style="1136" hidden="1"/>
    <col min="5130" max="5130" width="13.42578125" style="1136" hidden="1"/>
    <col min="5131" max="5131" width="15.42578125" style="1136" hidden="1"/>
    <col min="5132" max="5132" width="2.42578125" style="1136" hidden="1"/>
    <col min="5133" max="5377" width="10.42578125" style="1136" hidden="1"/>
    <col min="5378" max="5378" width="1.42578125" style="1136" hidden="1"/>
    <col min="5379" max="5379" width="56.42578125" style="1136" hidden="1"/>
    <col min="5380" max="5382" width="24.42578125" style="1136" hidden="1"/>
    <col min="5383" max="5383" width="15.42578125" style="1136" hidden="1"/>
    <col min="5384" max="5384" width="17.42578125" style="1136" hidden="1"/>
    <col min="5385" max="5385" width="15.42578125" style="1136" hidden="1"/>
    <col min="5386" max="5386" width="13.42578125" style="1136" hidden="1"/>
    <col min="5387" max="5387" width="15.42578125" style="1136" hidden="1"/>
    <col min="5388" max="5388" width="2.42578125" style="1136" hidden="1"/>
    <col min="5389" max="5633" width="10.42578125" style="1136" hidden="1"/>
    <col min="5634" max="5634" width="1.42578125" style="1136" hidden="1"/>
    <col min="5635" max="5635" width="56.42578125" style="1136" hidden="1"/>
    <col min="5636" max="5638" width="24.42578125" style="1136" hidden="1"/>
    <col min="5639" max="5639" width="15.42578125" style="1136" hidden="1"/>
    <col min="5640" max="5640" width="17.42578125" style="1136" hidden="1"/>
    <col min="5641" max="5641" width="15.42578125" style="1136" hidden="1"/>
    <col min="5642" max="5642" width="13.42578125" style="1136" hidden="1"/>
    <col min="5643" max="5643" width="15.42578125" style="1136" hidden="1"/>
    <col min="5644" max="5644" width="2.42578125" style="1136" hidden="1"/>
    <col min="5645" max="5889" width="10.42578125" style="1136" hidden="1"/>
    <col min="5890" max="5890" width="1.42578125" style="1136" hidden="1"/>
    <col min="5891" max="5891" width="56.42578125" style="1136" hidden="1"/>
    <col min="5892" max="5894" width="24.42578125" style="1136" hidden="1"/>
    <col min="5895" max="5895" width="15.42578125" style="1136" hidden="1"/>
    <col min="5896" max="5896" width="17.42578125" style="1136" hidden="1"/>
    <col min="5897" max="5897" width="15.42578125" style="1136" hidden="1"/>
    <col min="5898" max="5898" width="13.42578125" style="1136" hidden="1"/>
    <col min="5899" max="5899" width="15.42578125" style="1136" hidden="1"/>
    <col min="5900" max="5900" width="2.42578125" style="1136" hidden="1"/>
    <col min="5901" max="6145" width="10.42578125" style="1136" hidden="1"/>
    <col min="6146" max="6146" width="1.42578125" style="1136" hidden="1"/>
    <col min="6147" max="6147" width="56.42578125" style="1136" hidden="1"/>
    <col min="6148" max="6150" width="24.42578125" style="1136" hidden="1"/>
    <col min="6151" max="6151" width="15.42578125" style="1136" hidden="1"/>
    <col min="6152" max="6152" width="17.42578125" style="1136" hidden="1"/>
    <col min="6153" max="6153" width="15.42578125" style="1136" hidden="1"/>
    <col min="6154" max="6154" width="13.42578125" style="1136" hidden="1"/>
    <col min="6155" max="6155" width="15.42578125" style="1136" hidden="1"/>
    <col min="6156" max="6156" width="2.42578125" style="1136" hidden="1"/>
    <col min="6157" max="6401" width="10.42578125" style="1136" hidden="1"/>
    <col min="6402" max="6402" width="1.42578125" style="1136" hidden="1"/>
    <col min="6403" max="6403" width="56.42578125" style="1136" hidden="1"/>
    <col min="6404" max="6406" width="24.42578125" style="1136" hidden="1"/>
    <col min="6407" max="6407" width="15.42578125" style="1136" hidden="1"/>
    <col min="6408" max="6408" width="17.42578125" style="1136" hidden="1"/>
    <col min="6409" max="6409" width="15.42578125" style="1136" hidden="1"/>
    <col min="6410" max="6410" width="13.42578125" style="1136" hidden="1"/>
    <col min="6411" max="6411" width="15.42578125" style="1136" hidden="1"/>
    <col min="6412" max="6412" width="2.42578125" style="1136" hidden="1"/>
    <col min="6413" max="6657" width="10.42578125" style="1136" hidden="1"/>
    <col min="6658" max="6658" width="1.42578125" style="1136" hidden="1"/>
    <col min="6659" max="6659" width="56.42578125" style="1136" hidden="1"/>
    <col min="6660" max="6662" width="24.42578125" style="1136" hidden="1"/>
    <col min="6663" max="6663" width="15.42578125" style="1136" hidden="1"/>
    <col min="6664" max="6664" width="17.42578125" style="1136" hidden="1"/>
    <col min="6665" max="6665" width="15.42578125" style="1136" hidden="1"/>
    <col min="6666" max="6666" width="13.42578125" style="1136" hidden="1"/>
    <col min="6667" max="6667" width="15.42578125" style="1136" hidden="1"/>
    <col min="6668" max="6668" width="2.42578125" style="1136" hidden="1"/>
    <col min="6669" max="6913" width="10.42578125" style="1136" hidden="1"/>
    <col min="6914" max="6914" width="1.42578125" style="1136" hidden="1"/>
    <col min="6915" max="6915" width="56.42578125" style="1136" hidden="1"/>
    <col min="6916" max="6918" width="24.42578125" style="1136" hidden="1"/>
    <col min="6919" max="6919" width="15.42578125" style="1136" hidden="1"/>
    <col min="6920" max="6920" width="17.42578125" style="1136" hidden="1"/>
    <col min="6921" max="6921" width="15.42578125" style="1136" hidden="1"/>
    <col min="6922" max="6922" width="13.42578125" style="1136" hidden="1"/>
    <col min="6923" max="6923" width="15.42578125" style="1136" hidden="1"/>
    <col min="6924" max="6924" width="2.42578125" style="1136" hidden="1"/>
    <col min="6925" max="7169" width="10.42578125" style="1136" hidden="1"/>
    <col min="7170" max="7170" width="1.42578125" style="1136" hidden="1"/>
    <col min="7171" max="7171" width="56.42578125" style="1136" hidden="1"/>
    <col min="7172" max="7174" width="24.42578125" style="1136" hidden="1"/>
    <col min="7175" max="7175" width="15.42578125" style="1136" hidden="1"/>
    <col min="7176" max="7176" width="17.42578125" style="1136" hidden="1"/>
    <col min="7177" max="7177" width="15.42578125" style="1136" hidden="1"/>
    <col min="7178" max="7178" width="13.42578125" style="1136" hidden="1"/>
    <col min="7179" max="7179" width="15.42578125" style="1136" hidden="1"/>
    <col min="7180" max="7180" width="2.42578125" style="1136" hidden="1"/>
    <col min="7181" max="7425" width="10.42578125" style="1136" hidden="1"/>
    <col min="7426" max="7426" width="1.42578125" style="1136" hidden="1"/>
    <col min="7427" max="7427" width="56.42578125" style="1136" hidden="1"/>
    <col min="7428" max="7430" width="24.42578125" style="1136" hidden="1"/>
    <col min="7431" max="7431" width="15.42578125" style="1136" hidden="1"/>
    <col min="7432" max="7432" width="17.42578125" style="1136" hidden="1"/>
    <col min="7433" max="7433" width="15.42578125" style="1136" hidden="1"/>
    <col min="7434" max="7434" width="13.42578125" style="1136" hidden="1"/>
    <col min="7435" max="7435" width="15.42578125" style="1136" hidden="1"/>
    <col min="7436" max="7436" width="2.42578125" style="1136" hidden="1"/>
    <col min="7437" max="7681" width="10.42578125" style="1136" hidden="1"/>
    <col min="7682" max="7682" width="1.42578125" style="1136" hidden="1"/>
    <col min="7683" max="7683" width="56.42578125" style="1136" hidden="1"/>
    <col min="7684" max="7686" width="24.42578125" style="1136" hidden="1"/>
    <col min="7687" max="7687" width="15.42578125" style="1136" hidden="1"/>
    <col min="7688" max="7688" width="17.42578125" style="1136" hidden="1"/>
    <col min="7689" max="7689" width="15.42578125" style="1136" hidden="1"/>
    <col min="7690" max="7690" width="13.42578125" style="1136" hidden="1"/>
    <col min="7691" max="7691" width="15.42578125" style="1136" hidden="1"/>
    <col min="7692" max="7692" width="2.42578125" style="1136" hidden="1"/>
    <col min="7693" max="7937" width="10.42578125" style="1136" hidden="1"/>
    <col min="7938" max="7938" width="1.42578125" style="1136" hidden="1"/>
    <col min="7939" max="7939" width="56.42578125" style="1136" hidden="1"/>
    <col min="7940" max="7942" width="24.42578125" style="1136" hidden="1"/>
    <col min="7943" max="7943" width="15.42578125" style="1136" hidden="1"/>
    <col min="7944" max="7944" width="17.42578125" style="1136" hidden="1"/>
    <col min="7945" max="7945" width="15.42578125" style="1136" hidden="1"/>
    <col min="7946" max="7946" width="13.42578125" style="1136" hidden="1"/>
    <col min="7947" max="7947" width="15.42578125" style="1136" hidden="1"/>
    <col min="7948" max="7948" width="2.42578125" style="1136" hidden="1"/>
    <col min="7949" max="8193" width="10.42578125" style="1136" hidden="1"/>
    <col min="8194" max="8194" width="1.42578125" style="1136" hidden="1"/>
    <col min="8195" max="8195" width="56.42578125" style="1136" hidden="1"/>
    <col min="8196" max="8198" width="24.42578125" style="1136" hidden="1"/>
    <col min="8199" max="8199" width="15.42578125" style="1136" hidden="1"/>
    <col min="8200" max="8200" width="17.42578125" style="1136" hidden="1"/>
    <col min="8201" max="8201" width="15.42578125" style="1136" hidden="1"/>
    <col min="8202" max="8202" width="13.42578125" style="1136" hidden="1"/>
    <col min="8203" max="8203" width="15.42578125" style="1136" hidden="1"/>
    <col min="8204" max="8204" width="2.42578125" style="1136" hidden="1"/>
    <col min="8205" max="8449" width="10.42578125" style="1136" hidden="1"/>
    <col min="8450" max="8450" width="1.42578125" style="1136" hidden="1"/>
    <col min="8451" max="8451" width="56.42578125" style="1136" hidden="1"/>
    <col min="8452" max="8454" width="24.42578125" style="1136" hidden="1"/>
    <col min="8455" max="8455" width="15.42578125" style="1136" hidden="1"/>
    <col min="8456" max="8456" width="17.42578125" style="1136" hidden="1"/>
    <col min="8457" max="8457" width="15.42578125" style="1136" hidden="1"/>
    <col min="8458" max="8458" width="13.42578125" style="1136" hidden="1"/>
    <col min="8459" max="8459" width="15.42578125" style="1136" hidden="1"/>
    <col min="8460" max="8460" width="2.42578125" style="1136" hidden="1"/>
    <col min="8461" max="8705" width="10.42578125" style="1136" hidden="1"/>
    <col min="8706" max="8706" width="1.42578125" style="1136" hidden="1"/>
    <col min="8707" max="8707" width="56.42578125" style="1136" hidden="1"/>
    <col min="8708" max="8710" width="24.42578125" style="1136" hidden="1"/>
    <col min="8711" max="8711" width="15.42578125" style="1136" hidden="1"/>
    <col min="8712" max="8712" width="17.42578125" style="1136" hidden="1"/>
    <col min="8713" max="8713" width="15.42578125" style="1136" hidden="1"/>
    <col min="8714" max="8714" width="13.42578125" style="1136" hidden="1"/>
    <col min="8715" max="8715" width="15.42578125" style="1136" hidden="1"/>
    <col min="8716" max="8716" width="2.42578125" style="1136" hidden="1"/>
    <col min="8717" max="8961" width="10.42578125" style="1136" hidden="1"/>
    <col min="8962" max="8962" width="1.42578125" style="1136" hidden="1"/>
    <col min="8963" max="8963" width="56.42578125" style="1136" hidden="1"/>
    <col min="8964" max="8966" width="24.42578125" style="1136" hidden="1"/>
    <col min="8967" max="8967" width="15.42578125" style="1136" hidden="1"/>
    <col min="8968" max="8968" width="17.42578125" style="1136" hidden="1"/>
    <col min="8969" max="8969" width="15.42578125" style="1136" hidden="1"/>
    <col min="8970" max="8970" width="13.42578125" style="1136" hidden="1"/>
    <col min="8971" max="8971" width="15.42578125" style="1136" hidden="1"/>
    <col min="8972" max="8972" width="2.42578125" style="1136" hidden="1"/>
    <col min="8973" max="9217" width="10.42578125" style="1136" hidden="1"/>
    <col min="9218" max="9218" width="1.42578125" style="1136" hidden="1"/>
    <col min="9219" max="9219" width="56.42578125" style="1136" hidden="1"/>
    <col min="9220" max="9222" width="24.42578125" style="1136" hidden="1"/>
    <col min="9223" max="9223" width="15.42578125" style="1136" hidden="1"/>
    <col min="9224" max="9224" width="17.42578125" style="1136" hidden="1"/>
    <col min="9225" max="9225" width="15.42578125" style="1136" hidden="1"/>
    <col min="9226" max="9226" width="13.42578125" style="1136" hidden="1"/>
    <col min="9227" max="9227" width="15.42578125" style="1136" hidden="1"/>
    <col min="9228" max="9228" width="2.42578125" style="1136" hidden="1"/>
    <col min="9229" max="9473" width="10.42578125" style="1136" hidden="1"/>
    <col min="9474" max="9474" width="1.42578125" style="1136" hidden="1"/>
    <col min="9475" max="9475" width="56.42578125" style="1136" hidden="1"/>
    <col min="9476" max="9478" width="24.42578125" style="1136" hidden="1"/>
    <col min="9479" max="9479" width="15.42578125" style="1136" hidden="1"/>
    <col min="9480" max="9480" width="17.42578125" style="1136" hidden="1"/>
    <col min="9481" max="9481" width="15.42578125" style="1136" hidden="1"/>
    <col min="9482" max="9482" width="13.42578125" style="1136" hidden="1"/>
    <col min="9483" max="9483" width="15.42578125" style="1136" hidden="1"/>
    <col min="9484" max="9484" width="2.42578125" style="1136" hidden="1"/>
    <col min="9485" max="9729" width="10.42578125" style="1136" hidden="1"/>
    <col min="9730" max="9730" width="1.42578125" style="1136" hidden="1"/>
    <col min="9731" max="9731" width="56.42578125" style="1136" hidden="1"/>
    <col min="9732" max="9734" width="24.42578125" style="1136" hidden="1"/>
    <col min="9735" max="9735" width="15.42578125" style="1136" hidden="1"/>
    <col min="9736" max="9736" width="17.42578125" style="1136" hidden="1"/>
    <col min="9737" max="9737" width="15.42578125" style="1136" hidden="1"/>
    <col min="9738" max="9738" width="13.42578125" style="1136" hidden="1"/>
    <col min="9739" max="9739" width="15.42578125" style="1136" hidden="1"/>
    <col min="9740" max="9740" width="2.42578125" style="1136" hidden="1"/>
    <col min="9741" max="9985" width="10.42578125" style="1136" hidden="1"/>
    <col min="9986" max="9986" width="1.42578125" style="1136" hidden="1"/>
    <col min="9987" max="9987" width="56.42578125" style="1136" hidden="1"/>
    <col min="9988" max="9990" width="24.42578125" style="1136" hidden="1"/>
    <col min="9991" max="9991" width="15.42578125" style="1136" hidden="1"/>
    <col min="9992" max="9992" width="17.42578125" style="1136" hidden="1"/>
    <col min="9993" max="9993" width="15.42578125" style="1136" hidden="1"/>
    <col min="9994" max="9994" width="13.42578125" style="1136" hidden="1"/>
    <col min="9995" max="9995" width="15.42578125" style="1136" hidden="1"/>
    <col min="9996" max="9996" width="2.42578125" style="1136" hidden="1"/>
    <col min="9997" max="10241" width="10.42578125" style="1136" hidden="1"/>
    <col min="10242" max="10242" width="1.42578125" style="1136" hidden="1"/>
    <col min="10243" max="10243" width="56.42578125" style="1136" hidden="1"/>
    <col min="10244" max="10246" width="24.42578125" style="1136" hidden="1"/>
    <col min="10247" max="10247" width="15.42578125" style="1136" hidden="1"/>
    <col min="10248" max="10248" width="17.42578125" style="1136" hidden="1"/>
    <col min="10249" max="10249" width="15.42578125" style="1136" hidden="1"/>
    <col min="10250" max="10250" width="13.42578125" style="1136" hidden="1"/>
    <col min="10251" max="10251" width="15.42578125" style="1136" hidden="1"/>
    <col min="10252" max="10252" width="2.42578125" style="1136" hidden="1"/>
    <col min="10253" max="10497" width="10.42578125" style="1136" hidden="1"/>
    <col min="10498" max="10498" width="1.42578125" style="1136" hidden="1"/>
    <col min="10499" max="10499" width="56.42578125" style="1136" hidden="1"/>
    <col min="10500" max="10502" width="24.42578125" style="1136" hidden="1"/>
    <col min="10503" max="10503" width="15.42578125" style="1136" hidden="1"/>
    <col min="10504" max="10504" width="17.42578125" style="1136" hidden="1"/>
    <col min="10505" max="10505" width="15.42578125" style="1136" hidden="1"/>
    <col min="10506" max="10506" width="13.42578125" style="1136" hidden="1"/>
    <col min="10507" max="10507" width="15.42578125" style="1136" hidden="1"/>
    <col min="10508" max="10508" width="2.42578125" style="1136" hidden="1"/>
    <col min="10509" max="10753" width="10.42578125" style="1136" hidden="1"/>
    <col min="10754" max="10754" width="1.42578125" style="1136" hidden="1"/>
    <col min="10755" max="10755" width="56.42578125" style="1136" hidden="1"/>
    <col min="10756" max="10758" width="24.42578125" style="1136" hidden="1"/>
    <col min="10759" max="10759" width="15.42578125" style="1136" hidden="1"/>
    <col min="10760" max="10760" width="17.42578125" style="1136" hidden="1"/>
    <col min="10761" max="10761" width="15.42578125" style="1136" hidden="1"/>
    <col min="10762" max="10762" width="13.42578125" style="1136" hidden="1"/>
    <col min="10763" max="10763" width="15.42578125" style="1136" hidden="1"/>
    <col min="10764" max="10764" width="2.42578125" style="1136" hidden="1"/>
    <col min="10765" max="11009" width="10.42578125" style="1136" hidden="1"/>
    <col min="11010" max="11010" width="1.42578125" style="1136" hidden="1"/>
    <col min="11011" max="11011" width="56.42578125" style="1136" hidden="1"/>
    <col min="11012" max="11014" width="24.42578125" style="1136" hidden="1"/>
    <col min="11015" max="11015" width="15.42578125" style="1136" hidden="1"/>
    <col min="11016" max="11016" width="17.42578125" style="1136" hidden="1"/>
    <col min="11017" max="11017" width="15.42578125" style="1136" hidden="1"/>
    <col min="11018" max="11018" width="13.42578125" style="1136" hidden="1"/>
    <col min="11019" max="11019" width="15.42578125" style="1136" hidden="1"/>
    <col min="11020" max="11020" width="2.42578125" style="1136" hidden="1"/>
    <col min="11021" max="11265" width="10.42578125" style="1136" hidden="1"/>
    <col min="11266" max="11266" width="1.42578125" style="1136" hidden="1"/>
    <col min="11267" max="11267" width="56.42578125" style="1136" hidden="1"/>
    <col min="11268" max="11270" width="24.42578125" style="1136" hidden="1"/>
    <col min="11271" max="11271" width="15.42578125" style="1136" hidden="1"/>
    <col min="11272" max="11272" width="17.42578125" style="1136" hidden="1"/>
    <col min="11273" max="11273" width="15.42578125" style="1136" hidden="1"/>
    <col min="11274" max="11274" width="13.42578125" style="1136" hidden="1"/>
    <col min="11275" max="11275" width="15.42578125" style="1136" hidden="1"/>
    <col min="11276" max="11276" width="2.42578125" style="1136" hidden="1"/>
    <col min="11277" max="11521" width="10.42578125" style="1136" hidden="1"/>
    <col min="11522" max="11522" width="1.42578125" style="1136" hidden="1"/>
    <col min="11523" max="11523" width="56.42578125" style="1136" hidden="1"/>
    <col min="11524" max="11526" width="24.42578125" style="1136" hidden="1"/>
    <col min="11527" max="11527" width="15.42578125" style="1136" hidden="1"/>
    <col min="11528" max="11528" width="17.42578125" style="1136" hidden="1"/>
    <col min="11529" max="11529" width="15.42578125" style="1136" hidden="1"/>
    <col min="11530" max="11530" width="13.42578125" style="1136" hidden="1"/>
    <col min="11531" max="11531" width="15.42578125" style="1136" hidden="1"/>
    <col min="11532" max="11532" width="2.42578125" style="1136" hidden="1"/>
    <col min="11533" max="11777" width="10.42578125" style="1136" hidden="1"/>
    <col min="11778" max="11778" width="1.42578125" style="1136" hidden="1"/>
    <col min="11779" max="11779" width="56.42578125" style="1136" hidden="1"/>
    <col min="11780" max="11782" width="24.42578125" style="1136" hidden="1"/>
    <col min="11783" max="11783" width="15.42578125" style="1136" hidden="1"/>
    <col min="11784" max="11784" width="17.42578125" style="1136" hidden="1"/>
    <col min="11785" max="11785" width="15.42578125" style="1136" hidden="1"/>
    <col min="11786" max="11786" width="13.42578125" style="1136" hidden="1"/>
    <col min="11787" max="11787" width="15.42578125" style="1136" hidden="1"/>
    <col min="11788" max="11788" width="2.42578125" style="1136" hidden="1"/>
    <col min="11789" max="12033" width="10.42578125" style="1136" hidden="1"/>
    <col min="12034" max="12034" width="1.42578125" style="1136" hidden="1"/>
    <col min="12035" max="12035" width="56.42578125" style="1136" hidden="1"/>
    <col min="12036" max="12038" width="24.42578125" style="1136" hidden="1"/>
    <col min="12039" max="12039" width="15.42578125" style="1136" hidden="1"/>
    <col min="12040" max="12040" width="17.42578125" style="1136" hidden="1"/>
    <col min="12041" max="12041" width="15.42578125" style="1136" hidden="1"/>
    <col min="12042" max="12042" width="13.42578125" style="1136" hidden="1"/>
    <col min="12043" max="12043" width="15.42578125" style="1136" hidden="1"/>
    <col min="12044" max="12044" width="2.42578125" style="1136" hidden="1"/>
    <col min="12045" max="12289" width="10.42578125" style="1136" hidden="1"/>
    <col min="12290" max="12290" width="1.42578125" style="1136" hidden="1"/>
    <col min="12291" max="12291" width="56.42578125" style="1136" hidden="1"/>
    <col min="12292" max="12294" width="24.42578125" style="1136" hidden="1"/>
    <col min="12295" max="12295" width="15.42578125" style="1136" hidden="1"/>
    <col min="12296" max="12296" width="17.42578125" style="1136" hidden="1"/>
    <col min="12297" max="12297" width="15.42578125" style="1136" hidden="1"/>
    <col min="12298" max="12298" width="13.42578125" style="1136" hidden="1"/>
    <col min="12299" max="12299" width="15.42578125" style="1136" hidden="1"/>
    <col min="12300" max="12300" width="2.42578125" style="1136" hidden="1"/>
    <col min="12301" max="12545" width="10.42578125" style="1136" hidden="1"/>
    <col min="12546" max="12546" width="1.42578125" style="1136" hidden="1"/>
    <col min="12547" max="12547" width="56.42578125" style="1136" hidden="1"/>
    <col min="12548" max="12550" width="24.42578125" style="1136" hidden="1"/>
    <col min="12551" max="12551" width="15.42578125" style="1136" hidden="1"/>
    <col min="12552" max="12552" width="17.42578125" style="1136" hidden="1"/>
    <col min="12553" max="12553" width="15.42578125" style="1136" hidden="1"/>
    <col min="12554" max="12554" width="13.42578125" style="1136" hidden="1"/>
    <col min="12555" max="12555" width="15.42578125" style="1136" hidden="1"/>
    <col min="12556" max="12556" width="2.42578125" style="1136" hidden="1"/>
    <col min="12557" max="12801" width="10.42578125" style="1136" hidden="1"/>
    <col min="12802" max="12802" width="1.42578125" style="1136" hidden="1"/>
    <col min="12803" max="12803" width="56.42578125" style="1136" hidden="1"/>
    <col min="12804" max="12806" width="24.42578125" style="1136" hidden="1"/>
    <col min="12807" max="12807" width="15.42578125" style="1136" hidden="1"/>
    <col min="12808" max="12808" width="17.42578125" style="1136" hidden="1"/>
    <col min="12809" max="12809" width="15.42578125" style="1136" hidden="1"/>
    <col min="12810" max="12810" width="13.42578125" style="1136" hidden="1"/>
    <col min="12811" max="12811" width="15.42578125" style="1136" hidden="1"/>
    <col min="12812" max="12812" width="2.42578125" style="1136" hidden="1"/>
    <col min="12813" max="13057" width="10.42578125" style="1136" hidden="1"/>
    <col min="13058" max="13058" width="1.42578125" style="1136" hidden="1"/>
    <col min="13059" max="13059" width="56.42578125" style="1136" hidden="1"/>
    <col min="13060" max="13062" width="24.42578125" style="1136" hidden="1"/>
    <col min="13063" max="13063" width="15.42578125" style="1136" hidden="1"/>
    <col min="13064" max="13064" width="17.42578125" style="1136" hidden="1"/>
    <col min="13065" max="13065" width="15.42578125" style="1136" hidden="1"/>
    <col min="13066" max="13066" width="13.42578125" style="1136" hidden="1"/>
    <col min="13067" max="13067" width="15.42578125" style="1136" hidden="1"/>
    <col min="13068" max="13068" width="2.42578125" style="1136" hidden="1"/>
    <col min="13069" max="13313" width="10.42578125" style="1136" hidden="1"/>
    <col min="13314" max="13314" width="1.42578125" style="1136" hidden="1"/>
    <col min="13315" max="13315" width="56.42578125" style="1136" hidden="1"/>
    <col min="13316" max="13318" width="24.42578125" style="1136" hidden="1"/>
    <col min="13319" max="13319" width="15.42578125" style="1136" hidden="1"/>
    <col min="13320" max="13320" width="17.42578125" style="1136" hidden="1"/>
    <col min="13321" max="13321" width="15.42578125" style="1136" hidden="1"/>
    <col min="13322" max="13322" width="13.42578125" style="1136" hidden="1"/>
    <col min="13323" max="13323" width="15.42578125" style="1136" hidden="1"/>
    <col min="13324" max="13324" width="2.42578125" style="1136" hidden="1"/>
    <col min="13325" max="13569" width="10.42578125" style="1136" hidden="1"/>
    <col min="13570" max="13570" width="1.42578125" style="1136" hidden="1"/>
    <col min="13571" max="13571" width="56.42578125" style="1136" hidden="1"/>
    <col min="13572" max="13574" width="24.42578125" style="1136" hidden="1"/>
    <col min="13575" max="13575" width="15.42578125" style="1136" hidden="1"/>
    <col min="13576" max="13576" width="17.42578125" style="1136" hidden="1"/>
    <col min="13577" max="13577" width="15.42578125" style="1136" hidden="1"/>
    <col min="13578" max="13578" width="13.42578125" style="1136" hidden="1"/>
    <col min="13579" max="13579" width="15.42578125" style="1136" hidden="1"/>
    <col min="13580" max="13580" width="2.42578125" style="1136" hidden="1"/>
    <col min="13581" max="13825" width="10.42578125" style="1136" hidden="1"/>
    <col min="13826" max="13826" width="1.42578125" style="1136" hidden="1"/>
    <col min="13827" max="13827" width="56.42578125" style="1136" hidden="1"/>
    <col min="13828" max="13830" width="24.42578125" style="1136" hidden="1"/>
    <col min="13831" max="13831" width="15.42578125" style="1136" hidden="1"/>
    <col min="13832" max="13832" width="17.42578125" style="1136" hidden="1"/>
    <col min="13833" max="13833" width="15.42578125" style="1136" hidden="1"/>
    <col min="13834" max="13834" width="13.42578125" style="1136" hidden="1"/>
    <col min="13835" max="13835" width="15.42578125" style="1136" hidden="1"/>
    <col min="13836" max="13836" width="2.42578125" style="1136" hidden="1"/>
    <col min="13837" max="14081" width="10.42578125" style="1136" hidden="1"/>
    <col min="14082" max="14082" width="1.42578125" style="1136" hidden="1"/>
    <col min="14083" max="14083" width="56.42578125" style="1136" hidden="1"/>
    <col min="14084" max="14086" width="24.42578125" style="1136" hidden="1"/>
    <col min="14087" max="14087" width="15.42578125" style="1136" hidden="1"/>
    <col min="14088" max="14088" width="17.42578125" style="1136" hidden="1"/>
    <col min="14089" max="14089" width="15.42578125" style="1136" hidden="1"/>
    <col min="14090" max="14090" width="13.42578125" style="1136" hidden="1"/>
    <col min="14091" max="14091" width="15.42578125" style="1136" hidden="1"/>
    <col min="14092" max="14092" width="2.42578125" style="1136" hidden="1"/>
    <col min="14093" max="14337" width="10.42578125" style="1136" hidden="1"/>
    <col min="14338" max="14338" width="1.42578125" style="1136" hidden="1"/>
    <col min="14339" max="14339" width="56.42578125" style="1136" hidden="1"/>
    <col min="14340" max="14342" width="24.42578125" style="1136" hidden="1"/>
    <col min="14343" max="14343" width="15.42578125" style="1136" hidden="1"/>
    <col min="14344" max="14344" width="17.42578125" style="1136" hidden="1"/>
    <col min="14345" max="14345" width="15.42578125" style="1136" hidden="1"/>
    <col min="14346" max="14346" width="13.42578125" style="1136" hidden="1"/>
    <col min="14347" max="14347" width="15.42578125" style="1136" hidden="1"/>
    <col min="14348" max="14348" width="2.42578125" style="1136" hidden="1"/>
    <col min="14349" max="14593" width="10.42578125" style="1136" hidden="1"/>
    <col min="14594" max="14594" width="1.42578125" style="1136" hidden="1"/>
    <col min="14595" max="14595" width="56.42578125" style="1136" hidden="1"/>
    <col min="14596" max="14598" width="24.42578125" style="1136" hidden="1"/>
    <col min="14599" max="14599" width="15.42578125" style="1136" hidden="1"/>
    <col min="14600" max="14600" width="17.42578125" style="1136" hidden="1"/>
    <col min="14601" max="14601" width="15.42578125" style="1136" hidden="1"/>
    <col min="14602" max="14602" width="13.42578125" style="1136" hidden="1"/>
    <col min="14603" max="14603" width="15.42578125" style="1136" hidden="1"/>
    <col min="14604" max="14604" width="2.42578125" style="1136" hidden="1"/>
    <col min="14605" max="14849" width="10.42578125" style="1136" hidden="1"/>
    <col min="14850" max="14850" width="1.42578125" style="1136" hidden="1"/>
    <col min="14851" max="14851" width="56.42578125" style="1136" hidden="1"/>
    <col min="14852" max="14854" width="24.42578125" style="1136" hidden="1"/>
    <col min="14855" max="14855" width="15.42578125" style="1136" hidden="1"/>
    <col min="14856" max="14856" width="17.42578125" style="1136" hidden="1"/>
    <col min="14857" max="14857" width="15.42578125" style="1136" hidden="1"/>
    <col min="14858" max="14858" width="13.42578125" style="1136" hidden="1"/>
    <col min="14859" max="14859" width="15.42578125" style="1136" hidden="1"/>
    <col min="14860" max="14860" width="2.42578125" style="1136" hidden="1"/>
    <col min="14861" max="15105" width="10.42578125" style="1136" hidden="1"/>
    <col min="15106" max="15106" width="1.42578125" style="1136" hidden="1"/>
    <col min="15107" max="15107" width="56.42578125" style="1136" hidden="1"/>
    <col min="15108" max="15110" width="24.42578125" style="1136" hidden="1"/>
    <col min="15111" max="15111" width="15.42578125" style="1136" hidden="1"/>
    <col min="15112" max="15112" width="17.42578125" style="1136" hidden="1"/>
    <col min="15113" max="15113" width="15.42578125" style="1136" hidden="1"/>
    <col min="15114" max="15114" width="13.42578125" style="1136" hidden="1"/>
    <col min="15115" max="15115" width="15.42578125" style="1136" hidden="1"/>
    <col min="15116" max="15116" width="2.42578125" style="1136" hidden="1"/>
    <col min="15117" max="15361" width="10.42578125" style="1136" hidden="1"/>
    <col min="15362" max="15362" width="1.42578125" style="1136" hidden="1"/>
    <col min="15363" max="15363" width="56.42578125" style="1136" hidden="1"/>
    <col min="15364" max="15366" width="24.42578125" style="1136" hidden="1"/>
    <col min="15367" max="15367" width="15.42578125" style="1136" hidden="1"/>
    <col min="15368" max="15368" width="17.42578125" style="1136" hidden="1"/>
    <col min="15369" max="15369" width="15.42578125" style="1136" hidden="1"/>
    <col min="15370" max="15370" width="13.42578125" style="1136" hidden="1"/>
    <col min="15371" max="15371" width="15.42578125" style="1136" hidden="1"/>
    <col min="15372" max="15372" width="2.42578125" style="1136" hidden="1"/>
    <col min="15373" max="15617" width="10.42578125" style="1136" hidden="1"/>
    <col min="15618" max="15618" width="1.42578125" style="1136" hidden="1"/>
    <col min="15619" max="15619" width="56.42578125" style="1136" hidden="1"/>
    <col min="15620" max="15622" width="24.42578125" style="1136" hidden="1"/>
    <col min="15623" max="15623" width="15.42578125" style="1136" hidden="1"/>
    <col min="15624" max="15624" width="17.42578125" style="1136" hidden="1"/>
    <col min="15625" max="15625" width="15.42578125" style="1136" hidden="1"/>
    <col min="15626" max="15626" width="13.42578125" style="1136" hidden="1"/>
    <col min="15627" max="15627" width="15.42578125" style="1136" hidden="1"/>
    <col min="15628" max="15628" width="2.42578125" style="1136" hidden="1"/>
    <col min="15629" max="15873" width="10.42578125" style="1136" hidden="1"/>
    <col min="15874" max="15874" width="1.42578125" style="1136" hidden="1"/>
    <col min="15875" max="15875" width="56.42578125" style="1136" hidden="1"/>
    <col min="15876" max="15878" width="24.42578125" style="1136" hidden="1"/>
    <col min="15879" max="15879" width="15.42578125" style="1136" hidden="1"/>
    <col min="15880" max="15880" width="17.42578125" style="1136" hidden="1"/>
    <col min="15881" max="15881" width="15.42578125" style="1136" hidden="1"/>
    <col min="15882" max="15882" width="13.42578125" style="1136" hidden="1"/>
    <col min="15883" max="15883" width="15.42578125" style="1136" hidden="1"/>
    <col min="15884" max="15884" width="2.42578125" style="1136" hidden="1"/>
    <col min="15885" max="16129" width="10.42578125" style="1136" hidden="1"/>
    <col min="16130" max="16130" width="1.42578125" style="1136" hidden="1"/>
    <col min="16131" max="16131" width="56.42578125" style="1136" hidden="1"/>
    <col min="16132" max="16134" width="24.42578125" style="1136" hidden="1"/>
    <col min="16135" max="16135" width="15.42578125" style="1136" hidden="1"/>
    <col min="16136" max="16136" width="17.42578125" style="1136" hidden="1"/>
    <col min="16137" max="16137" width="15.42578125" style="1136" hidden="1"/>
    <col min="16138" max="16138" width="13.42578125" style="1136" hidden="1"/>
    <col min="16139" max="16139" width="15.42578125" style="1136" hidden="1"/>
    <col min="16140" max="16140" width="2.42578125" style="1136" hidden="1"/>
    <col min="16141" max="16384" width="10.42578125" style="1136" hidden="1"/>
  </cols>
  <sheetData>
    <row r="1" spans="1:32" ht="12.2" customHeight="1">
      <c r="A1" s="1156"/>
      <c r="B1" s="100" t="s">
        <v>5</v>
      </c>
      <c r="C1" s="1155"/>
      <c r="D1" s="1155"/>
      <c r="E1" s="1155"/>
      <c r="F1" s="1155"/>
      <c r="G1" s="1155"/>
      <c r="H1" s="1155"/>
      <c r="I1" s="1155"/>
      <c r="J1" s="1155"/>
      <c r="K1" s="1155"/>
      <c r="L1" s="1155"/>
      <c r="M1" s="1155"/>
      <c r="N1" s="1155"/>
      <c r="O1" s="1155"/>
      <c r="P1" s="1155"/>
      <c r="Q1" s="1155"/>
      <c r="R1" s="1155"/>
      <c r="S1" s="1155"/>
    </row>
    <row r="2" spans="1:32" s="1152" customFormat="1" ht="20.100000000000001" customHeight="1">
      <c r="B2" s="1154" t="s">
        <v>1379</v>
      </c>
      <c r="C2" s="1123"/>
      <c r="D2" s="1123"/>
      <c r="E2" s="1123"/>
      <c r="F2" s="1123"/>
      <c r="G2" s="1123"/>
      <c r="H2" s="1123"/>
      <c r="I2" s="1123"/>
      <c r="J2" s="1123"/>
      <c r="K2" s="1122"/>
      <c r="L2" s="1153"/>
    </row>
    <row r="3" spans="1:32" s="1137" customFormat="1" ht="12.75">
      <c r="A3" s="42"/>
      <c r="B3" s="2321" t="s">
        <v>10</v>
      </c>
      <c r="C3" s="2322"/>
      <c r="D3" s="2322"/>
      <c r="E3" s="2322"/>
      <c r="F3" s="2323" t="str">
        <f>CurrQtr</f>
        <v>T3 2023 
Bâle III révisé</v>
      </c>
      <c r="G3" s="2323"/>
      <c r="H3" s="2323"/>
      <c r="I3" s="2323"/>
      <c r="J3" s="2323"/>
      <c r="K3" s="2324"/>
      <c r="L3" s="650"/>
    </row>
    <row r="4" spans="1:32" s="1137" customFormat="1" ht="21.6" customHeight="1">
      <c r="A4" s="650"/>
      <c r="B4" s="2319" t="s">
        <v>520</v>
      </c>
      <c r="C4" s="2320"/>
      <c r="D4" s="2320"/>
      <c r="E4" s="2320"/>
      <c r="F4" s="2046" t="s">
        <v>603</v>
      </c>
      <c r="G4" s="2046" t="s">
        <v>527</v>
      </c>
      <c r="H4" s="2046" t="s">
        <v>480</v>
      </c>
      <c r="I4" s="2046" t="s">
        <v>483</v>
      </c>
      <c r="J4" s="2046" t="s">
        <v>715</v>
      </c>
      <c r="K4" s="2048" t="s">
        <v>488</v>
      </c>
      <c r="L4" s="650"/>
    </row>
    <row r="5" spans="1:32" s="1137" customFormat="1" ht="12.75">
      <c r="A5" s="650"/>
      <c r="B5" s="2319"/>
      <c r="C5" s="2320"/>
      <c r="D5" s="2320"/>
      <c r="E5" s="2320"/>
      <c r="F5" s="2136"/>
      <c r="G5" s="2136"/>
      <c r="H5" s="2136"/>
      <c r="I5" s="2136"/>
      <c r="J5" s="2136"/>
      <c r="K5" s="2080"/>
      <c r="L5" s="650"/>
    </row>
    <row r="6" spans="1:32" s="1137" customFormat="1" ht="2.85" customHeight="1">
      <c r="A6" s="650"/>
      <c r="B6" s="1145"/>
      <c r="C6" s="1144"/>
      <c r="D6" s="1144"/>
      <c r="E6" s="1144"/>
      <c r="F6" s="1144"/>
      <c r="G6" s="1144"/>
      <c r="H6" s="1144"/>
      <c r="I6" s="1144"/>
      <c r="J6" s="1144"/>
      <c r="K6" s="1151"/>
      <c r="L6" s="650"/>
    </row>
    <row r="7" spans="1:32" s="1137" customFormat="1" ht="12.75">
      <c r="A7" s="650"/>
      <c r="B7" s="1145" t="s">
        <v>327</v>
      </c>
      <c r="C7" s="1144"/>
      <c r="D7" s="1144"/>
      <c r="E7" s="1144"/>
      <c r="F7" s="1846">
        <v>141.80000000000001</v>
      </c>
      <c r="G7" s="1846">
        <v>150</v>
      </c>
      <c r="H7" s="1846">
        <v>102.7</v>
      </c>
      <c r="I7" s="1846">
        <v>21.6</v>
      </c>
      <c r="J7" s="1846">
        <v>23.7</v>
      </c>
      <c r="K7" s="1847">
        <v>439.8</v>
      </c>
      <c r="L7" s="650"/>
      <c r="AF7" s="1146"/>
    </row>
    <row r="8" spans="1:32" s="1137" customFormat="1" ht="12.75">
      <c r="A8" s="650"/>
      <c r="B8" s="1145" t="s">
        <v>1035</v>
      </c>
      <c r="C8" s="1144"/>
      <c r="D8" s="1144"/>
      <c r="E8" s="1144"/>
      <c r="F8" s="1614">
        <v>0.32</v>
      </c>
      <c r="G8" s="1614">
        <v>0.34</v>
      </c>
      <c r="H8" s="1614">
        <v>0.23</v>
      </c>
      <c r="I8" s="1614">
        <v>0.05</v>
      </c>
      <c r="J8" s="1614">
        <v>0.06</v>
      </c>
      <c r="K8" s="1615">
        <v>1</v>
      </c>
      <c r="L8" s="650"/>
      <c r="AF8" s="1146"/>
    </row>
    <row r="9" spans="1:32" s="1137" customFormat="1" ht="2.1" customHeight="1">
      <c r="A9" s="650"/>
      <c r="B9" s="1145"/>
      <c r="C9" s="1144"/>
      <c r="D9" s="1144"/>
      <c r="E9" s="1144"/>
      <c r="F9" s="1148"/>
      <c r="G9" s="1148"/>
      <c r="H9" s="1148"/>
      <c r="I9" s="1148"/>
      <c r="J9" s="1148"/>
      <c r="K9" s="1147"/>
      <c r="L9" s="650"/>
      <c r="AF9" s="1146"/>
    </row>
    <row r="10" spans="1:32" s="1137" customFormat="1" ht="12.75">
      <c r="A10" s="650"/>
      <c r="B10" s="1145" t="s">
        <v>484</v>
      </c>
      <c r="C10" s="1144"/>
      <c r="D10" s="1144"/>
      <c r="E10" s="1144"/>
      <c r="F10" s="1148"/>
      <c r="G10" s="1148"/>
      <c r="H10" s="1148"/>
      <c r="I10" s="1148"/>
      <c r="J10" s="1148"/>
      <c r="K10" s="1147"/>
      <c r="L10" s="650"/>
    </row>
    <row r="11" spans="1:32" s="1137" customFormat="1" ht="12.75">
      <c r="A11" s="650"/>
      <c r="B11" s="1145" t="s">
        <v>469</v>
      </c>
      <c r="C11" s="1144"/>
      <c r="D11" s="1144"/>
      <c r="E11" s="1144"/>
      <c r="F11" s="1614">
        <v>0.91710000000000003</v>
      </c>
      <c r="G11" s="1614">
        <v>0.88039999999999996</v>
      </c>
      <c r="H11" s="1614">
        <v>0.77649999999999997</v>
      </c>
      <c r="I11" s="1614">
        <v>0.7026</v>
      </c>
      <c r="J11" s="1614">
        <v>0.8276</v>
      </c>
      <c r="K11" s="1615">
        <v>0.8569</v>
      </c>
      <c r="L11" s="650"/>
    </row>
    <row r="12" spans="1:32" s="1137" customFormat="1" ht="12.75">
      <c r="A12" s="650"/>
      <c r="B12" s="1145" t="s">
        <v>470</v>
      </c>
      <c r="C12" s="1144"/>
      <c r="D12" s="1144"/>
      <c r="E12" s="1144"/>
      <c r="F12" s="1614" t="s">
        <v>529</v>
      </c>
      <c r="G12" s="1614">
        <v>0.03</v>
      </c>
      <c r="H12" s="1614">
        <v>7.0000000000000007E-2</v>
      </c>
      <c r="I12" s="1614" t="s">
        <v>529</v>
      </c>
      <c r="J12" s="1614">
        <v>0.05</v>
      </c>
      <c r="K12" s="1615">
        <v>0.03</v>
      </c>
      <c r="L12" s="650"/>
    </row>
    <row r="13" spans="1:32" s="1137" customFormat="1" ht="12.75">
      <c r="A13" s="650"/>
      <c r="B13" s="1141" t="s">
        <v>471</v>
      </c>
      <c r="C13" s="1715"/>
      <c r="D13" s="1715"/>
      <c r="E13" s="1715"/>
      <c r="F13" s="1716">
        <v>0.11</v>
      </c>
      <c r="G13" s="1716">
        <v>0.09</v>
      </c>
      <c r="H13" s="1716">
        <v>0.1</v>
      </c>
      <c r="I13" s="1716">
        <v>0.3</v>
      </c>
      <c r="J13" s="1716">
        <v>0.13</v>
      </c>
      <c r="K13" s="1717">
        <v>0.11</v>
      </c>
      <c r="L13" s="650"/>
    </row>
    <row r="14" spans="1:32" s="1137" customFormat="1" ht="15">
      <c r="A14" s="650"/>
      <c r="B14" s="1141" t="s">
        <v>1159</v>
      </c>
      <c r="C14" s="1140"/>
      <c r="D14" s="1140"/>
      <c r="E14" s="1140"/>
      <c r="F14" s="1718">
        <v>-2.7125502076644926E-2</v>
      </c>
      <c r="G14" s="1718">
        <v>-4.0000000000000002E-4</v>
      </c>
      <c r="H14" s="1718">
        <v>5.3499999999999999E-2</v>
      </c>
      <c r="I14" s="1718">
        <v>-2.6315729095591498E-3</v>
      </c>
      <c r="J14" s="1718">
        <v>-7.6E-3</v>
      </c>
      <c r="K14" s="1719">
        <v>3.0999999999999999E-3</v>
      </c>
      <c r="L14" s="650"/>
    </row>
    <row r="15" spans="1:32" s="1137" customFormat="1" ht="10.35" customHeight="1">
      <c r="A15" s="650"/>
      <c r="B15" s="650"/>
      <c r="C15" s="650"/>
      <c r="D15" s="650"/>
      <c r="E15" s="650"/>
      <c r="F15" s="650"/>
      <c r="G15" s="650"/>
      <c r="H15" s="650"/>
      <c r="I15" s="650"/>
      <c r="J15" s="650"/>
      <c r="K15" s="650"/>
      <c r="L15" s="650"/>
    </row>
    <row r="16" spans="1:32" s="1137" customFormat="1" ht="9" customHeight="1">
      <c r="A16" s="650"/>
      <c r="B16" s="650"/>
      <c r="C16" s="650"/>
      <c r="D16" s="650"/>
      <c r="E16" s="650"/>
      <c r="F16" s="650"/>
      <c r="G16" s="650"/>
      <c r="H16" s="650"/>
      <c r="I16" s="650"/>
      <c r="J16" s="650"/>
      <c r="K16" s="650"/>
      <c r="L16" s="650"/>
    </row>
    <row r="17" spans="1:16" s="1137" customFormat="1" ht="15" customHeight="1">
      <c r="A17" s="650"/>
      <c r="B17" s="2321" t="s">
        <v>10</v>
      </c>
      <c r="C17" s="2322"/>
      <c r="D17" s="2322"/>
      <c r="E17" s="2322"/>
      <c r="F17" s="2323" t="str">
        <f>LastQtr</f>
        <v>T2 2023 _x000D_
Bâle III révisé</v>
      </c>
      <c r="G17" s="2323"/>
      <c r="H17" s="2323"/>
      <c r="I17" s="2323"/>
      <c r="J17" s="2323"/>
      <c r="K17" s="2324"/>
      <c r="L17" s="650"/>
    </row>
    <row r="18" spans="1:16" s="1137" customFormat="1" ht="20.100000000000001" customHeight="1">
      <c r="A18" s="1128"/>
      <c r="B18" s="2319" t="s">
        <v>520</v>
      </c>
      <c r="C18" s="2320"/>
      <c r="D18" s="2320"/>
      <c r="E18" s="2320"/>
      <c r="F18" s="2046" t="s">
        <v>603</v>
      </c>
      <c r="G18" s="2046" t="s">
        <v>527</v>
      </c>
      <c r="H18" s="2046" t="s">
        <v>480</v>
      </c>
      <c r="I18" s="2046" t="s">
        <v>483</v>
      </c>
      <c r="J18" s="2046" t="s">
        <v>715</v>
      </c>
      <c r="K18" s="2048" t="s">
        <v>488</v>
      </c>
      <c r="L18" s="650"/>
    </row>
    <row r="19" spans="1:16" s="1137" customFormat="1" ht="12.75">
      <c r="A19" s="650"/>
      <c r="B19" s="2319"/>
      <c r="C19" s="2320"/>
      <c r="D19" s="2320"/>
      <c r="E19" s="2320"/>
      <c r="F19" s="2136"/>
      <c r="G19" s="2136"/>
      <c r="H19" s="2136"/>
      <c r="I19" s="2136"/>
      <c r="J19" s="2136"/>
      <c r="K19" s="2080"/>
      <c r="L19" s="650"/>
    </row>
    <row r="20" spans="1:16" s="1137" customFormat="1" ht="3.2" customHeight="1">
      <c r="A20" s="650"/>
      <c r="B20" s="1145"/>
      <c r="C20" s="1144"/>
      <c r="D20" s="1144"/>
      <c r="E20" s="1144"/>
      <c r="F20" s="1144"/>
      <c r="G20" s="1144"/>
      <c r="H20" s="1144"/>
      <c r="I20" s="1144"/>
      <c r="J20" s="1144"/>
      <c r="K20" s="1151"/>
      <c r="L20" s="650"/>
      <c r="P20" s="1146"/>
    </row>
    <row r="21" spans="1:16" s="1137" customFormat="1" ht="12.75">
      <c r="A21" s="650"/>
      <c r="B21" s="1145" t="s">
        <v>327</v>
      </c>
      <c r="C21" s="1144"/>
      <c r="D21" s="1144"/>
      <c r="E21" s="1144"/>
      <c r="F21" s="1848">
        <v>143.5</v>
      </c>
      <c r="G21" s="1848">
        <v>154.9</v>
      </c>
      <c r="H21" s="1848">
        <v>108.1</v>
      </c>
      <c r="I21" s="1848">
        <v>21.2</v>
      </c>
      <c r="J21" s="1848">
        <v>23.4</v>
      </c>
      <c r="K21" s="1849">
        <v>451.1</v>
      </c>
      <c r="L21" s="650"/>
    </row>
    <row r="22" spans="1:16" s="1137" customFormat="1" ht="12.75">
      <c r="A22" s="650"/>
      <c r="B22" s="1145" t="s">
        <v>1035</v>
      </c>
      <c r="C22" s="1144"/>
      <c r="D22" s="1144"/>
      <c r="E22" s="1144"/>
      <c r="F22" s="1143">
        <v>0.32</v>
      </c>
      <c r="G22" s="1143">
        <v>0.34</v>
      </c>
      <c r="H22" s="1143">
        <v>0.24</v>
      </c>
      <c r="I22" s="1143">
        <v>0.05</v>
      </c>
      <c r="J22" s="1143">
        <v>0.05</v>
      </c>
      <c r="K22" s="1142">
        <v>1</v>
      </c>
      <c r="L22" s="650"/>
    </row>
    <row r="23" spans="1:16" s="1137" customFormat="1" ht="3.6" customHeight="1">
      <c r="A23" s="650"/>
      <c r="B23" s="1145"/>
      <c r="C23" s="1144"/>
      <c r="D23" s="1144"/>
      <c r="E23" s="1144"/>
      <c r="F23" s="1148"/>
      <c r="G23" s="1148"/>
      <c r="H23" s="1148"/>
      <c r="I23" s="1148"/>
      <c r="J23" s="1148"/>
      <c r="K23" s="1147"/>
      <c r="L23" s="1150"/>
      <c r="M23" s="1149"/>
    </row>
    <row r="24" spans="1:16" s="1137" customFormat="1" ht="12.75">
      <c r="A24" s="650"/>
      <c r="B24" s="1145" t="s">
        <v>484</v>
      </c>
      <c r="C24" s="1144"/>
      <c r="D24" s="1144"/>
      <c r="E24" s="1144"/>
      <c r="F24" s="1148"/>
      <c r="G24" s="1148"/>
      <c r="H24" s="1148"/>
      <c r="I24" s="1148"/>
      <c r="J24" s="1148"/>
      <c r="K24" s="1147"/>
      <c r="L24" s="650"/>
      <c r="P24" s="1146"/>
    </row>
    <row r="25" spans="1:16" s="1137" customFormat="1" ht="12.75">
      <c r="A25" s="650"/>
      <c r="B25" s="1145" t="s">
        <v>469</v>
      </c>
      <c r="C25" s="1144"/>
      <c r="D25" s="1144"/>
      <c r="E25" s="1144"/>
      <c r="F25" s="1143">
        <v>0.89390000000000003</v>
      </c>
      <c r="G25" s="1143">
        <v>0.88129999999999997</v>
      </c>
      <c r="H25" s="1143">
        <v>0.73450000000000004</v>
      </c>
      <c r="I25" s="1143">
        <v>0.70920000000000005</v>
      </c>
      <c r="J25" s="1143">
        <v>0.83650000000000002</v>
      </c>
      <c r="K25" s="1142">
        <v>0.8417</v>
      </c>
      <c r="L25" s="650"/>
    </row>
    <row r="26" spans="1:16" s="1137" customFormat="1" ht="12.75">
      <c r="A26" s="650"/>
      <c r="B26" s="1145" t="s">
        <v>470</v>
      </c>
      <c r="C26" s="1144"/>
      <c r="D26" s="1144"/>
      <c r="E26" s="1144"/>
      <c r="F26" s="1143" t="s">
        <v>529</v>
      </c>
      <c r="G26" s="1143">
        <v>0.02</v>
      </c>
      <c r="H26" s="1143">
        <v>0.09</v>
      </c>
      <c r="I26" s="1143" t="s">
        <v>529</v>
      </c>
      <c r="J26" s="1143">
        <v>0.05</v>
      </c>
      <c r="K26" s="1142">
        <v>0.03</v>
      </c>
      <c r="L26" s="650"/>
    </row>
    <row r="27" spans="1:16" s="1137" customFormat="1" ht="14.25" customHeight="1">
      <c r="A27" s="650"/>
      <c r="B27" s="1141" t="s">
        <v>471</v>
      </c>
      <c r="C27" s="1140"/>
      <c r="D27" s="1140"/>
      <c r="E27" s="1140"/>
      <c r="F27" s="1139">
        <v>0.11</v>
      </c>
      <c r="G27" s="1139">
        <v>0.09</v>
      </c>
      <c r="H27" s="1139">
        <v>0.1</v>
      </c>
      <c r="I27" s="1139">
        <v>0.28999999999999998</v>
      </c>
      <c r="J27" s="1139">
        <v>0.12</v>
      </c>
      <c r="K27" s="1138">
        <v>0.11</v>
      </c>
      <c r="L27" s="650"/>
    </row>
    <row r="28" spans="1:16" s="1" customFormat="1" ht="15" customHeight="1">
      <c r="A28" s="650"/>
      <c r="B28" s="1141" t="s">
        <v>1159</v>
      </c>
      <c r="C28" s="1140"/>
      <c r="D28" s="1140"/>
      <c r="E28" s="1140"/>
      <c r="F28" s="1718">
        <v>-3.8625288468212304E-3</v>
      </c>
      <c r="G28" s="1718">
        <v>8.6999999999999994E-3</v>
      </c>
      <c r="H28" s="1718">
        <v>7.5499999999999998E-2</v>
      </c>
      <c r="I28" s="1718">
        <v>8.160872196574106E-4</v>
      </c>
      <c r="J28" s="1718">
        <v>-6.4999999999999997E-3</v>
      </c>
      <c r="K28" s="1719">
        <v>1.83E-2</v>
      </c>
    </row>
    <row r="29" spans="1:16" s="1" customFormat="1" ht="17.45" customHeight="1">
      <c r="A29" s="650"/>
      <c r="B29" s="1" t="s">
        <v>1160</v>
      </c>
    </row>
    <row r="30" spans="1:16" s="1" customFormat="1" ht="15" hidden="1">
      <c r="A30" s="650"/>
    </row>
    <row r="31" spans="1:16" s="1" customFormat="1" ht="3.6" hidden="1" customHeight="1">
      <c r="A31" s="650"/>
    </row>
    <row r="32" spans="1:16" customFormat="1" ht="14.1" hidden="1" customHeight="1">
      <c r="A32" s="1137"/>
    </row>
    <row r="33" spans="1:1" customFormat="1" ht="6" hidden="1" customHeight="1">
      <c r="A33" s="1137"/>
    </row>
    <row r="34" spans="1:1" customFormat="1" ht="14.1" hidden="1" customHeight="1">
      <c r="A34" s="1137"/>
    </row>
    <row r="35" spans="1:1" s="1137" customFormat="1" ht="14.1" hidden="1" customHeight="1"/>
    <row r="36" spans="1:1" s="1137" customFormat="1" ht="14.1" hidden="1" customHeight="1"/>
    <row r="37" spans="1:1" s="1137" customFormat="1" ht="14.1" hidden="1" customHeight="1"/>
    <row r="38" spans="1:1" s="1137" customFormat="1" ht="14.1" hidden="1" customHeight="1"/>
    <row r="39" spans="1:1" s="1137" customFormat="1" ht="14.1" hidden="1" customHeight="1"/>
    <row r="40" spans="1:1" s="1137" customFormat="1" ht="14.1" hidden="1" customHeight="1"/>
    <row r="41" spans="1:1" s="1137" customFormat="1" ht="14.1" hidden="1" customHeight="1"/>
    <row r="42" spans="1:1" s="1137" customFormat="1" ht="14.1" hidden="1" customHeight="1"/>
    <row r="43" spans="1:1" s="1137" customFormat="1" ht="14.1" hidden="1" customHeight="1"/>
    <row r="44" spans="1:1" s="1137" customFormat="1" ht="14.1" hidden="1" customHeight="1"/>
    <row r="45" spans="1:1" s="1137" customFormat="1" ht="14.1" hidden="1" customHeight="1"/>
    <row r="46" spans="1:1" s="1137" customFormat="1" ht="14.1" hidden="1" customHeight="1"/>
    <row r="47" spans="1:1" s="1137" customFormat="1" ht="14.1" hidden="1" customHeight="1"/>
    <row r="48" spans="1:1" s="1137" customFormat="1" ht="14.1" hidden="1" customHeight="1"/>
    <row r="49" s="1137" customFormat="1" ht="14.1" hidden="1" customHeight="1"/>
    <row r="50" s="1137" customFormat="1" ht="14.1" hidden="1" customHeight="1"/>
    <row r="51" s="1137" customFormat="1" ht="14.1" hidden="1" customHeight="1"/>
    <row r="52" s="1137" customFormat="1" ht="14.1" hidden="1" customHeight="1"/>
    <row r="53" s="1137" customFormat="1" ht="14.1" hidden="1" customHeight="1"/>
    <row r="54" s="1137" customFormat="1" ht="14.1" hidden="1" customHeight="1"/>
    <row r="55" s="1137" customFormat="1" ht="14.1" hidden="1" customHeight="1"/>
    <row r="56" s="1137" customFormat="1" ht="14.1" hidden="1" customHeight="1"/>
    <row r="57" s="1137" customFormat="1" ht="14.1" hidden="1" customHeight="1"/>
    <row r="58" s="1137" customFormat="1" ht="14.1" hidden="1" customHeight="1"/>
    <row r="59" s="1137" customFormat="1" ht="14.1" hidden="1" customHeight="1"/>
    <row r="60" s="1137" customFormat="1" ht="14.1" hidden="1" customHeight="1"/>
    <row r="61" s="1137" customFormat="1" ht="14.1" hidden="1" customHeight="1"/>
    <row r="62" s="1137" customFormat="1" ht="14.1" hidden="1" customHeight="1"/>
    <row r="63" s="1137" customFormat="1" ht="14.1" hidden="1" customHeight="1"/>
    <row r="64" s="1137" customFormat="1" ht="14.1" hidden="1" customHeight="1"/>
    <row r="65" s="1137" customFormat="1" ht="14.1" hidden="1" customHeight="1"/>
    <row r="66" s="1137" customFormat="1" ht="14.1" hidden="1" customHeight="1"/>
    <row r="67" s="1137" customFormat="1" ht="14.1" hidden="1" customHeight="1"/>
    <row r="68" s="1137" customFormat="1" ht="14.1" hidden="1" customHeight="1"/>
    <row r="69" s="1137" customFormat="1" ht="14.1" hidden="1" customHeight="1"/>
    <row r="70" s="1137" customFormat="1" ht="14.1" hidden="1" customHeight="1"/>
    <row r="71" s="1137" customFormat="1" ht="14.1" hidden="1" customHeight="1"/>
    <row r="72" s="1137" customFormat="1" ht="14.1" hidden="1" customHeight="1"/>
    <row r="73" s="1137" customFormat="1" ht="14.1" hidden="1" customHeight="1"/>
    <row r="74" s="1137" customFormat="1" ht="14.1" hidden="1" customHeight="1"/>
    <row r="75" s="1137" customFormat="1" ht="14.1" hidden="1" customHeight="1"/>
    <row r="76" s="1137" customFormat="1" ht="14.1" hidden="1" customHeight="1"/>
    <row r="77" s="1137" customFormat="1" ht="14.1" hidden="1" customHeight="1"/>
    <row r="78" s="1137" customFormat="1" ht="14.1" hidden="1" customHeight="1"/>
    <row r="79" s="1137" customFormat="1" ht="14.1" hidden="1" customHeight="1"/>
    <row r="80" s="1137" customFormat="1" ht="14.1" hidden="1" customHeight="1"/>
    <row r="81" s="1137" customFormat="1" ht="14.1" hidden="1" customHeight="1"/>
    <row r="82" s="1137" customFormat="1" ht="14.1" hidden="1" customHeight="1"/>
    <row r="83" s="1137" customFormat="1" ht="14.1" hidden="1" customHeight="1"/>
    <row r="84" s="1137" customFormat="1" ht="14.1" hidden="1" customHeight="1"/>
    <row r="85" s="1137" customFormat="1" ht="14.1" hidden="1" customHeight="1"/>
    <row r="86" s="1137" customFormat="1" ht="14.1" hidden="1" customHeight="1"/>
    <row r="87" s="1137" customFormat="1" ht="14.1" hidden="1" customHeight="1"/>
    <row r="88" s="1137" customFormat="1" ht="14.1" hidden="1" customHeight="1"/>
    <row r="89" s="1137" customFormat="1" ht="14.1" hidden="1" customHeight="1"/>
    <row r="90" s="1137" customFormat="1" ht="14.1" hidden="1" customHeight="1"/>
    <row r="91" s="1137" customFormat="1" ht="14.1" hidden="1" customHeight="1"/>
    <row r="92" s="1137" customFormat="1" ht="14.1" hidden="1" customHeight="1"/>
    <row r="93" s="1137" customFormat="1" ht="14.1" hidden="1" customHeight="1"/>
    <row r="94" s="1137" customFormat="1" ht="14.1" hidden="1" customHeight="1"/>
    <row r="95" s="1137" customFormat="1" ht="14.1" hidden="1" customHeight="1"/>
    <row r="96" s="1137" customFormat="1" ht="14.1" hidden="1" customHeight="1"/>
    <row r="97" s="1137" customFormat="1" ht="14.1" hidden="1" customHeight="1"/>
    <row r="98" s="1137" customFormat="1" ht="14.1" hidden="1" customHeight="1"/>
    <row r="99" s="1137" customFormat="1" ht="14.1" hidden="1" customHeight="1"/>
    <row r="100" s="1137" customFormat="1" ht="14.1" hidden="1" customHeight="1"/>
    <row r="101" s="1137" customFormat="1" ht="14.1" hidden="1" customHeight="1"/>
    <row r="102" s="1137" customFormat="1" ht="14.1" hidden="1" customHeight="1"/>
    <row r="103" s="1137" customFormat="1" ht="14.1" hidden="1" customHeight="1"/>
    <row r="104" s="1137" customFormat="1" ht="14.1" hidden="1" customHeight="1"/>
    <row r="105" s="1137" customFormat="1" ht="14.1" hidden="1" customHeight="1"/>
    <row r="106" s="1137" customFormat="1" ht="14.1" hidden="1" customHeight="1"/>
    <row r="107" s="1137" customFormat="1" ht="14.1" hidden="1" customHeight="1"/>
    <row r="108" s="1137" customFormat="1" ht="14.1" hidden="1" customHeight="1"/>
    <row r="112" ht="1.5" customHeight="1"/>
    <row r="1048575" ht="8.4499999999999993" hidden="1" customHeight="1"/>
  </sheetData>
  <mergeCells count="18">
    <mergeCell ref="G18:G19"/>
    <mergeCell ref="I4:I5"/>
    <mergeCell ref="I18:I19"/>
    <mergeCell ref="J18:J19"/>
    <mergeCell ref="B4:E5"/>
    <mergeCell ref="B3:E3"/>
    <mergeCell ref="H18:H19"/>
    <mergeCell ref="B17:E17"/>
    <mergeCell ref="B18:E19"/>
    <mergeCell ref="F3:K3"/>
    <mergeCell ref="F4:F5"/>
    <mergeCell ref="G4:G5"/>
    <mergeCell ref="H4:H5"/>
    <mergeCell ref="J4:J5"/>
    <mergeCell ref="K4:K5"/>
    <mergeCell ref="K18:K19"/>
    <mergeCell ref="F17:K17"/>
    <mergeCell ref="F18:F19"/>
  </mergeCells>
  <hyperlinks>
    <hyperlink ref="B1" location="ToC!A1" display="Retour à la table des matières" xr:uid="{00000000-0004-0000-2D00-000000000000}"/>
  </hyperlinks>
  <pageMargins left="0.51181102362204722" right="0.51181102362204722" top="0.51181102362204722" bottom="0.51181102362204722" header="0.23622047244094491" footer="0.23622047244094491"/>
  <pageSetup scale="88" firstPageNumber="6" orientation="landscape" r:id="rId1"/>
  <headerFooter>
    <oddFooter>&amp;L&amp;G&amp;CInformations supplémentaires sur les 
fonds propres réglementaires&amp;RPage &amp;P de &amp;N]</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CDA5E-6668-4A2E-A70B-A5DBAD0FB699}">
  <sheetPr transitionEvaluation="1" codeName="Sheet43">
    <tabColor rgb="FF92D050"/>
    <pageSetUpPr fitToPage="1"/>
  </sheetPr>
  <dimension ref="A1:XFC105"/>
  <sheetViews>
    <sheetView zoomScale="85" zoomScaleNormal="85" zoomScaleSheetLayoutView="100" workbookViewId="0"/>
  </sheetViews>
  <sheetFormatPr defaultColWidth="0" defaultRowHeight="15" zeroHeight="1"/>
  <cols>
    <col min="1" max="1" width="1.42578125" style="99" customWidth="1"/>
    <col min="2" max="2" width="30.42578125" style="34" customWidth="1"/>
    <col min="3" max="12" width="12.42578125" style="34" customWidth="1"/>
    <col min="13" max="13" width="14.42578125" style="34" hidden="1" customWidth="1"/>
    <col min="14" max="14" width="12.42578125" style="34" hidden="1" customWidth="1"/>
    <col min="15" max="15" width="25.42578125" style="34" hidden="1" customWidth="1"/>
    <col min="16" max="16" width="15.42578125" style="34" hidden="1" customWidth="1"/>
    <col min="17" max="17" width="16.42578125" style="34" hidden="1" customWidth="1"/>
    <col min="18" max="18" width="11.42578125" style="34" hidden="1" customWidth="1"/>
    <col min="19" max="19" width="0.42578125" style="34" customWidth="1"/>
    <col min="20" max="20" width="16.42578125" style="34" hidden="1"/>
    <col min="21" max="257" width="6.42578125" style="34" hidden="1"/>
    <col min="258" max="258" width="69.42578125" style="34" hidden="1"/>
    <col min="259" max="259" width="24.42578125" style="34" hidden="1"/>
    <col min="260" max="261" width="23.42578125" style="34" hidden="1"/>
    <col min="262" max="263" width="26.42578125" style="34" hidden="1"/>
    <col min="264" max="264" width="24" style="34" hidden="1"/>
    <col min="265" max="266" width="23.42578125" style="34" hidden="1"/>
    <col min="267" max="268" width="26.42578125" style="34" hidden="1"/>
    <col min="269" max="274" width="6.42578125" style="34" hidden="1"/>
    <col min="275" max="275" width="4.42578125" style="34" hidden="1"/>
    <col min="276" max="276" width="16.42578125" style="34" hidden="1"/>
    <col min="277" max="513" width="6.42578125" style="34" hidden="1"/>
    <col min="514" max="514" width="69.42578125" style="34" hidden="1"/>
    <col min="515" max="515" width="24.42578125" style="34" hidden="1"/>
    <col min="516" max="517" width="23.42578125" style="34" hidden="1"/>
    <col min="518" max="519" width="26.42578125" style="34" hidden="1"/>
    <col min="520" max="520" width="24" style="34" hidden="1"/>
    <col min="521" max="522" width="23.42578125" style="34" hidden="1"/>
    <col min="523" max="524" width="26.42578125" style="34" hidden="1"/>
    <col min="525" max="530" width="6.42578125" style="34" hidden="1"/>
    <col min="531" max="531" width="4.42578125" style="34" hidden="1"/>
    <col min="532" max="532" width="16.42578125" style="34" hidden="1"/>
    <col min="533" max="769" width="6.42578125" style="34" hidden="1"/>
    <col min="770" max="770" width="69.42578125" style="34" hidden="1"/>
    <col min="771" max="771" width="24.42578125" style="34" hidden="1"/>
    <col min="772" max="773" width="23.42578125" style="34" hidden="1"/>
    <col min="774" max="775" width="26.42578125" style="34" hidden="1"/>
    <col min="776" max="776" width="24" style="34" hidden="1"/>
    <col min="777" max="778" width="23.42578125" style="34" hidden="1"/>
    <col min="779" max="780" width="26.42578125" style="34" hidden="1"/>
    <col min="781" max="786" width="6.42578125" style="34" hidden="1"/>
    <col min="787" max="787" width="4.42578125" style="34" hidden="1"/>
    <col min="788" max="788" width="16.42578125" style="34" hidden="1"/>
    <col min="789" max="1025" width="6.42578125" style="34" hidden="1"/>
    <col min="1026" max="1026" width="69.42578125" style="34" hidden="1"/>
    <col min="1027" max="1027" width="24.42578125" style="34" hidden="1"/>
    <col min="1028" max="1029" width="23.42578125" style="34" hidden="1"/>
    <col min="1030" max="1031" width="26.42578125" style="34" hidden="1"/>
    <col min="1032" max="1032" width="24" style="34" hidden="1"/>
    <col min="1033" max="1034" width="23.42578125" style="34" hidden="1"/>
    <col min="1035" max="1036" width="26.42578125" style="34" hidden="1"/>
    <col min="1037" max="1042" width="6.42578125" style="34" hidden="1"/>
    <col min="1043" max="1043" width="4.42578125" style="34" hidden="1"/>
    <col min="1044" max="1044" width="16.42578125" style="34" hidden="1"/>
    <col min="1045" max="1281" width="6.42578125" style="34" hidden="1"/>
    <col min="1282" max="1282" width="69.42578125" style="34" hidden="1"/>
    <col min="1283" max="1283" width="24.42578125" style="34" hidden="1"/>
    <col min="1284" max="1285" width="23.42578125" style="34" hidden="1"/>
    <col min="1286" max="1287" width="26.42578125" style="34" hidden="1"/>
    <col min="1288" max="1288" width="24" style="34" hidden="1"/>
    <col min="1289" max="1290" width="23.42578125" style="34" hidden="1"/>
    <col min="1291" max="1292" width="26.42578125" style="34" hidden="1"/>
    <col min="1293" max="1298" width="6.42578125" style="34" hidden="1"/>
    <col min="1299" max="1299" width="4.42578125" style="34" hidden="1"/>
    <col min="1300" max="1300" width="16.42578125" style="34" hidden="1"/>
    <col min="1301" max="1537" width="6.42578125" style="34" hidden="1"/>
    <col min="1538" max="1538" width="69.42578125" style="34" hidden="1"/>
    <col min="1539" max="1539" width="24.42578125" style="34" hidden="1"/>
    <col min="1540" max="1541" width="23.42578125" style="34" hidden="1"/>
    <col min="1542" max="1543" width="26.42578125" style="34" hidden="1"/>
    <col min="1544" max="1544" width="24" style="34" hidden="1"/>
    <col min="1545" max="1546" width="23.42578125" style="34" hidden="1"/>
    <col min="1547" max="1548" width="26.42578125" style="34" hidden="1"/>
    <col min="1549" max="1554" width="6.42578125" style="34" hidden="1"/>
    <col min="1555" max="1555" width="4.42578125" style="34" hidden="1"/>
    <col min="1556" max="1556" width="16.42578125" style="34" hidden="1"/>
    <col min="1557" max="1793" width="6.42578125" style="34" hidden="1"/>
    <col min="1794" max="1794" width="69.42578125" style="34" hidden="1"/>
    <col min="1795" max="1795" width="24.42578125" style="34" hidden="1"/>
    <col min="1796" max="1797" width="23.42578125" style="34" hidden="1"/>
    <col min="1798" max="1799" width="26.42578125" style="34" hidden="1"/>
    <col min="1800" max="1800" width="24" style="34" hidden="1"/>
    <col min="1801" max="1802" width="23.42578125" style="34" hidden="1"/>
    <col min="1803" max="1804" width="26.42578125" style="34" hidden="1"/>
    <col min="1805" max="1810" width="6.42578125" style="34" hidden="1"/>
    <col min="1811" max="1811" width="4.42578125" style="34" hidden="1"/>
    <col min="1812" max="1812" width="16.42578125" style="34" hidden="1"/>
    <col min="1813" max="2049" width="6.42578125" style="34" hidden="1"/>
    <col min="2050" max="2050" width="69.42578125" style="34" hidden="1"/>
    <col min="2051" max="2051" width="24.42578125" style="34" hidden="1"/>
    <col min="2052" max="2053" width="23.42578125" style="34" hidden="1"/>
    <col min="2054" max="2055" width="26.42578125" style="34" hidden="1"/>
    <col min="2056" max="2056" width="24" style="34" hidden="1"/>
    <col min="2057" max="2058" width="23.42578125" style="34" hidden="1"/>
    <col min="2059" max="2060" width="26.42578125" style="34" hidden="1"/>
    <col min="2061" max="2066" width="6.42578125" style="34" hidden="1"/>
    <col min="2067" max="2067" width="4.42578125" style="34" hidden="1"/>
    <col min="2068" max="2068" width="16.42578125" style="34" hidden="1"/>
    <col min="2069" max="2305" width="6.42578125" style="34" hidden="1"/>
    <col min="2306" max="2306" width="69.42578125" style="34" hidden="1"/>
    <col min="2307" max="2307" width="24.42578125" style="34" hidden="1"/>
    <col min="2308" max="2309" width="23.42578125" style="34" hidden="1"/>
    <col min="2310" max="2311" width="26.42578125" style="34" hidden="1"/>
    <col min="2312" max="2312" width="24" style="34" hidden="1"/>
    <col min="2313" max="2314" width="23.42578125" style="34" hidden="1"/>
    <col min="2315" max="2316" width="26.42578125" style="34" hidden="1"/>
    <col min="2317" max="2322" width="6.42578125" style="34" hidden="1"/>
    <col min="2323" max="2323" width="4.42578125" style="34" hidden="1"/>
    <col min="2324" max="2324" width="16.42578125" style="34" hidden="1"/>
    <col min="2325" max="2561" width="6.42578125" style="34" hidden="1"/>
    <col min="2562" max="2562" width="69.42578125" style="34" hidden="1"/>
    <col min="2563" max="2563" width="24.42578125" style="34" hidden="1"/>
    <col min="2564" max="2565" width="23.42578125" style="34" hidden="1"/>
    <col min="2566" max="2567" width="26.42578125" style="34" hidden="1"/>
    <col min="2568" max="2568" width="24" style="34" hidden="1"/>
    <col min="2569" max="2570" width="23.42578125" style="34" hidden="1"/>
    <col min="2571" max="2572" width="26.42578125" style="34" hidden="1"/>
    <col min="2573" max="2578" width="6.42578125" style="34" hidden="1"/>
    <col min="2579" max="2579" width="4.42578125" style="34" hidden="1"/>
    <col min="2580" max="2580" width="16.42578125" style="34" hidden="1"/>
    <col min="2581" max="2817" width="6.42578125" style="34" hidden="1"/>
    <col min="2818" max="2818" width="69.42578125" style="34" hidden="1"/>
    <col min="2819" max="2819" width="24.42578125" style="34" hidden="1"/>
    <col min="2820" max="2821" width="23.42578125" style="34" hidden="1"/>
    <col min="2822" max="2823" width="26.42578125" style="34" hidden="1"/>
    <col min="2824" max="2824" width="24" style="34" hidden="1"/>
    <col min="2825" max="2826" width="23.42578125" style="34" hidden="1"/>
    <col min="2827" max="2828" width="26.42578125" style="34" hidden="1"/>
    <col min="2829" max="2834" width="6.42578125" style="34" hidden="1"/>
    <col min="2835" max="2835" width="4.42578125" style="34" hidden="1"/>
    <col min="2836" max="2836" width="16.42578125" style="34" hidden="1"/>
    <col min="2837" max="3073" width="6.42578125" style="34" hidden="1"/>
    <col min="3074" max="3074" width="69.42578125" style="34" hidden="1"/>
    <col min="3075" max="3075" width="24.42578125" style="34" hidden="1"/>
    <col min="3076" max="3077" width="23.42578125" style="34" hidden="1"/>
    <col min="3078" max="3079" width="26.42578125" style="34" hidden="1"/>
    <col min="3080" max="3080" width="24" style="34" hidden="1"/>
    <col min="3081" max="3082" width="23.42578125" style="34" hidden="1"/>
    <col min="3083" max="3084" width="26.42578125" style="34" hidden="1"/>
    <col min="3085" max="3090" width="6.42578125" style="34" hidden="1"/>
    <col min="3091" max="3091" width="4.42578125" style="34" hidden="1"/>
    <col min="3092" max="3092" width="16.42578125" style="34" hidden="1"/>
    <col min="3093" max="3329" width="6.42578125" style="34" hidden="1"/>
    <col min="3330" max="3330" width="69.42578125" style="34" hidden="1"/>
    <col min="3331" max="3331" width="24.42578125" style="34" hidden="1"/>
    <col min="3332" max="3333" width="23.42578125" style="34" hidden="1"/>
    <col min="3334" max="3335" width="26.42578125" style="34" hidden="1"/>
    <col min="3336" max="3336" width="24" style="34" hidden="1"/>
    <col min="3337" max="3338" width="23.42578125" style="34" hidden="1"/>
    <col min="3339" max="3340" width="26.42578125" style="34" hidden="1"/>
    <col min="3341" max="3346" width="6.42578125" style="34" hidden="1"/>
    <col min="3347" max="3347" width="4.42578125" style="34" hidden="1"/>
    <col min="3348" max="3348" width="16.42578125" style="34" hidden="1"/>
    <col min="3349" max="3585" width="6.42578125" style="34" hidden="1"/>
    <col min="3586" max="3586" width="69.42578125" style="34" hidden="1"/>
    <col min="3587" max="3587" width="24.42578125" style="34" hidden="1"/>
    <col min="3588" max="3589" width="23.42578125" style="34" hidden="1"/>
    <col min="3590" max="3591" width="26.42578125" style="34" hidden="1"/>
    <col min="3592" max="3592" width="24" style="34" hidden="1"/>
    <col min="3593" max="3594" width="23.42578125" style="34" hidden="1"/>
    <col min="3595" max="3596" width="26.42578125" style="34" hidden="1"/>
    <col min="3597" max="3602" width="6.42578125" style="34" hidden="1"/>
    <col min="3603" max="3603" width="4.42578125" style="34" hidden="1"/>
    <col min="3604" max="3604" width="16.42578125" style="34" hidden="1"/>
    <col min="3605" max="3841" width="6.42578125" style="34" hidden="1"/>
    <col min="3842" max="3842" width="69.42578125" style="34" hidden="1"/>
    <col min="3843" max="3843" width="24.42578125" style="34" hidden="1"/>
    <col min="3844" max="3845" width="23.42578125" style="34" hidden="1"/>
    <col min="3846" max="3847" width="26.42578125" style="34" hidden="1"/>
    <col min="3848" max="3848" width="24" style="34" hidden="1"/>
    <col min="3849" max="3850" width="23.42578125" style="34" hidden="1"/>
    <col min="3851" max="3852" width="26.42578125" style="34" hidden="1"/>
    <col min="3853" max="3858" width="6.42578125" style="34" hidden="1"/>
    <col min="3859" max="3859" width="4.42578125" style="34" hidden="1"/>
    <col min="3860" max="3860" width="16.42578125" style="34" hidden="1"/>
    <col min="3861" max="4097" width="6.42578125" style="34" hidden="1"/>
    <col min="4098" max="4098" width="69.42578125" style="34" hidden="1"/>
    <col min="4099" max="4099" width="24.42578125" style="34" hidden="1"/>
    <col min="4100" max="4101" width="23.42578125" style="34" hidden="1"/>
    <col min="4102" max="4103" width="26.42578125" style="34" hidden="1"/>
    <col min="4104" max="4104" width="24" style="34" hidden="1"/>
    <col min="4105" max="4106" width="23.42578125" style="34" hidden="1"/>
    <col min="4107" max="4108" width="26.42578125" style="34" hidden="1"/>
    <col min="4109" max="4114" width="6.42578125" style="34" hidden="1"/>
    <col min="4115" max="4115" width="4.42578125" style="34" hidden="1"/>
    <col min="4116" max="4116" width="16.42578125" style="34" hidden="1"/>
    <col min="4117" max="4353" width="6.42578125" style="34" hidden="1"/>
    <col min="4354" max="4354" width="69.42578125" style="34" hidden="1"/>
    <col min="4355" max="4355" width="24.42578125" style="34" hidden="1"/>
    <col min="4356" max="4357" width="23.42578125" style="34" hidden="1"/>
    <col min="4358" max="4359" width="26.42578125" style="34" hidden="1"/>
    <col min="4360" max="4360" width="24" style="34" hidden="1"/>
    <col min="4361" max="4362" width="23.42578125" style="34" hidden="1"/>
    <col min="4363" max="4364" width="26.42578125" style="34" hidden="1"/>
    <col min="4365" max="4370" width="6.42578125" style="34" hidden="1"/>
    <col min="4371" max="4371" width="4.42578125" style="34" hidden="1"/>
    <col min="4372" max="4372" width="16.42578125" style="34" hidden="1"/>
    <col min="4373" max="4609" width="6.42578125" style="34" hidden="1"/>
    <col min="4610" max="4610" width="69.42578125" style="34" hidden="1"/>
    <col min="4611" max="4611" width="24.42578125" style="34" hidden="1"/>
    <col min="4612" max="4613" width="23.42578125" style="34" hidden="1"/>
    <col min="4614" max="4615" width="26.42578125" style="34" hidden="1"/>
    <col min="4616" max="4616" width="24" style="34" hidden="1"/>
    <col min="4617" max="4618" width="23.42578125" style="34" hidden="1"/>
    <col min="4619" max="4620" width="26.42578125" style="34" hidden="1"/>
    <col min="4621" max="4626" width="6.42578125" style="34" hidden="1"/>
    <col min="4627" max="4627" width="4.42578125" style="34" hidden="1"/>
    <col min="4628" max="4628" width="16.42578125" style="34" hidden="1"/>
    <col min="4629" max="4865" width="6.42578125" style="34" hidden="1"/>
    <col min="4866" max="4866" width="69.42578125" style="34" hidden="1"/>
    <col min="4867" max="4867" width="24.42578125" style="34" hidden="1"/>
    <col min="4868" max="4869" width="23.42578125" style="34" hidden="1"/>
    <col min="4870" max="4871" width="26.42578125" style="34" hidden="1"/>
    <col min="4872" max="4872" width="24" style="34" hidden="1"/>
    <col min="4873" max="4874" width="23.42578125" style="34" hidden="1"/>
    <col min="4875" max="4876" width="26.42578125" style="34" hidden="1"/>
    <col min="4877" max="4882" width="6.42578125" style="34" hidden="1"/>
    <col min="4883" max="4883" width="4.42578125" style="34" hidden="1"/>
    <col min="4884" max="4884" width="16.42578125" style="34" hidden="1"/>
    <col min="4885" max="5121" width="6.42578125" style="34" hidden="1"/>
    <col min="5122" max="5122" width="69.42578125" style="34" hidden="1"/>
    <col min="5123" max="5123" width="24.42578125" style="34" hidden="1"/>
    <col min="5124" max="5125" width="23.42578125" style="34" hidden="1"/>
    <col min="5126" max="5127" width="26.42578125" style="34" hidden="1"/>
    <col min="5128" max="5128" width="24" style="34" hidden="1"/>
    <col min="5129" max="5130" width="23.42578125" style="34" hidden="1"/>
    <col min="5131" max="5132" width="26.42578125" style="34" hidden="1"/>
    <col min="5133" max="5138" width="6.42578125" style="34" hidden="1"/>
    <col min="5139" max="5139" width="4.42578125" style="34" hidden="1"/>
    <col min="5140" max="5140" width="16.42578125" style="34" hidden="1"/>
    <col min="5141" max="5377" width="6.42578125" style="34" hidden="1"/>
    <col min="5378" max="5378" width="69.42578125" style="34" hidden="1"/>
    <col min="5379" max="5379" width="24.42578125" style="34" hidden="1"/>
    <col min="5380" max="5381" width="23.42578125" style="34" hidden="1"/>
    <col min="5382" max="5383" width="26.42578125" style="34" hidden="1"/>
    <col min="5384" max="5384" width="24" style="34" hidden="1"/>
    <col min="5385" max="5386" width="23.42578125" style="34" hidden="1"/>
    <col min="5387" max="5388" width="26.42578125" style="34" hidden="1"/>
    <col min="5389" max="5394" width="6.42578125" style="34" hidden="1"/>
    <col min="5395" max="5395" width="4.42578125" style="34" hidden="1"/>
    <col min="5396" max="5396" width="16.42578125" style="34" hidden="1"/>
    <col min="5397" max="5633" width="6.42578125" style="34" hidden="1"/>
    <col min="5634" max="5634" width="69.42578125" style="34" hidden="1"/>
    <col min="5635" max="5635" width="24.42578125" style="34" hidden="1"/>
    <col min="5636" max="5637" width="23.42578125" style="34" hidden="1"/>
    <col min="5638" max="5639" width="26.42578125" style="34" hidden="1"/>
    <col min="5640" max="5640" width="24" style="34" hidden="1"/>
    <col min="5641" max="5642" width="23.42578125" style="34" hidden="1"/>
    <col min="5643" max="5644" width="26.42578125" style="34" hidden="1"/>
    <col min="5645" max="5650" width="6.42578125" style="34" hidden="1"/>
    <col min="5651" max="5651" width="4.42578125" style="34" hidden="1"/>
    <col min="5652" max="5652" width="16.42578125" style="34" hidden="1"/>
    <col min="5653" max="5889" width="6.42578125" style="34" hidden="1"/>
    <col min="5890" max="5890" width="69.42578125" style="34" hidden="1"/>
    <col min="5891" max="5891" width="24.42578125" style="34" hidden="1"/>
    <col min="5892" max="5893" width="23.42578125" style="34" hidden="1"/>
    <col min="5894" max="5895" width="26.42578125" style="34" hidden="1"/>
    <col min="5896" max="5896" width="24" style="34" hidden="1"/>
    <col min="5897" max="5898" width="23.42578125" style="34" hidden="1"/>
    <col min="5899" max="5900" width="26.42578125" style="34" hidden="1"/>
    <col min="5901" max="5906" width="6.42578125" style="34" hidden="1"/>
    <col min="5907" max="5907" width="4.42578125" style="34" hidden="1"/>
    <col min="5908" max="5908" width="16.42578125" style="34" hidden="1"/>
    <col min="5909" max="6145" width="6.42578125" style="34" hidden="1"/>
    <col min="6146" max="6146" width="69.42578125" style="34" hidden="1"/>
    <col min="6147" max="6147" width="24.42578125" style="34" hidden="1"/>
    <col min="6148" max="6149" width="23.42578125" style="34" hidden="1"/>
    <col min="6150" max="6151" width="26.42578125" style="34" hidden="1"/>
    <col min="6152" max="6152" width="24" style="34" hidden="1"/>
    <col min="6153" max="6154" width="23.42578125" style="34" hidden="1"/>
    <col min="6155" max="6156" width="26.42578125" style="34" hidden="1"/>
    <col min="6157" max="6162" width="6.42578125" style="34" hidden="1"/>
    <col min="6163" max="6163" width="4.42578125" style="34" hidden="1"/>
    <col min="6164" max="6164" width="16.42578125" style="34" hidden="1"/>
    <col min="6165" max="6401" width="6.42578125" style="34" hidden="1"/>
    <col min="6402" max="6402" width="69.42578125" style="34" hidden="1"/>
    <col min="6403" max="6403" width="24.42578125" style="34" hidden="1"/>
    <col min="6404" max="6405" width="23.42578125" style="34" hidden="1"/>
    <col min="6406" max="6407" width="26.42578125" style="34" hidden="1"/>
    <col min="6408" max="6408" width="24" style="34" hidden="1"/>
    <col min="6409" max="6410" width="23.42578125" style="34" hidden="1"/>
    <col min="6411" max="6412" width="26.42578125" style="34" hidden="1"/>
    <col min="6413" max="6418" width="6.42578125" style="34" hidden="1"/>
    <col min="6419" max="6419" width="4.42578125" style="34" hidden="1"/>
    <col min="6420" max="6420" width="16.42578125" style="34" hidden="1"/>
    <col min="6421" max="6657" width="6.42578125" style="34" hidden="1"/>
    <col min="6658" max="6658" width="69.42578125" style="34" hidden="1"/>
    <col min="6659" max="6659" width="24.42578125" style="34" hidden="1"/>
    <col min="6660" max="6661" width="23.42578125" style="34" hidden="1"/>
    <col min="6662" max="6663" width="26.42578125" style="34" hidden="1"/>
    <col min="6664" max="6664" width="24" style="34" hidden="1"/>
    <col min="6665" max="6666" width="23.42578125" style="34" hidden="1"/>
    <col min="6667" max="6668" width="26.42578125" style="34" hidden="1"/>
    <col min="6669" max="6674" width="6.42578125" style="34" hidden="1"/>
    <col min="6675" max="6675" width="4.42578125" style="34" hidden="1"/>
    <col min="6676" max="6676" width="16.42578125" style="34" hidden="1"/>
    <col min="6677" max="6913" width="6.42578125" style="34" hidden="1"/>
    <col min="6914" max="6914" width="69.42578125" style="34" hidden="1"/>
    <col min="6915" max="6915" width="24.42578125" style="34" hidden="1"/>
    <col min="6916" max="6917" width="23.42578125" style="34" hidden="1"/>
    <col min="6918" max="6919" width="26.42578125" style="34" hidden="1"/>
    <col min="6920" max="6920" width="24" style="34" hidden="1"/>
    <col min="6921" max="6922" width="23.42578125" style="34" hidden="1"/>
    <col min="6923" max="6924" width="26.42578125" style="34" hidden="1"/>
    <col min="6925" max="6930" width="6.42578125" style="34" hidden="1"/>
    <col min="6931" max="6931" width="4.42578125" style="34" hidden="1"/>
    <col min="6932" max="6932" width="16.42578125" style="34" hidden="1"/>
    <col min="6933" max="7169" width="6.42578125" style="34" hidden="1"/>
    <col min="7170" max="7170" width="69.42578125" style="34" hidden="1"/>
    <col min="7171" max="7171" width="24.42578125" style="34" hidden="1"/>
    <col min="7172" max="7173" width="23.42578125" style="34" hidden="1"/>
    <col min="7174" max="7175" width="26.42578125" style="34" hidden="1"/>
    <col min="7176" max="7176" width="24" style="34" hidden="1"/>
    <col min="7177" max="7178" width="23.42578125" style="34" hidden="1"/>
    <col min="7179" max="7180" width="26.42578125" style="34" hidden="1"/>
    <col min="7181" max="7186" width="6.42578125" style="34" hidden="1"/>
    <col min="7187" max="7187" width="4.42578125" style="34" hidden="1"/>
    <col min="7188" max="7188" width="16.42578125" style="34" hidden="1"/>
    <col min="7189" max="7425" width="6.42578125" style="34" hidden="1"/>
    <col min="7426" max="7426" width="69.42578125" style="34" hidden="1"/>
    <col min="7427" max="7427" width="24.42578125" style="34" hidden="1"/>
    <col min="7428" max="7429" width="23.42578125" style="34" hidden="1"/>
    <col min="7430" max="7431" width="26.42578125" style="34" hidden="1"/>
    <col min="7432" max="7432" width="24" style="34" hidden="1"/>
    <col min="7433" max="7434" width="23.42578125" style="34" hidden="1"/>
    <col min="7435" max="7436" width="26.42578125" style="34" hidden="1"/>
    <col min="7437" max="7442" width="6.42578125" style="34" hidden="1"/>
    <col min="7443" max="7443" width="4.42578125" style="34" hidden="1"/>
    <col min="7444" max="7444" width="16.42578125" style="34" hidden="1"/>
    <col min="7445" max="7681" width="6.42578125" style="34" hidden="1"/>
    <col min="7682" max="7682" width="69.42578125" style="34" hidden="1"/>
    <col min="7683" max="7683" width="24.42578125" style="34" hidden="1"/>
    <col min="7684" max="7685" width="23.42578125" style="34" hidden="1"/>
    <col min="7686" max="7687" width="26.42578125" style="34" hidden="1"/>
    <col min="7688" max="7688" width="24" style="34" hidden="1"/>
    <col min="7689" max="7690" width="23.42578125" style="34" hidden="1"/>
    <col min="7691" max="7692" width="26.42578125" style="34" hidden="1"/>
    <col min="7693" max="7698" width="6.42578125" style="34" hidden="1"/>
    <col min="7699" max="7699" width="4.42578125" style="34" hidden="1"/>
    <col min="7700" max="7700" width="16.42578125" style="34" hidden="1"/>
    <col min="7701" max="7937" width="6.42578125" style="34" hidden="1"/>
    <col min="7938" max="7938" width="69.42578125" style="34" hidden="1"/>
    <col min="7939" max="7939" width="24.42578125" style="34" hidden="1"/>
    <col min="7940" max="7941" width="23.42578125" style="34" hidden="1"/>
    <col min="7942" max="7943" width="26.42578125" style="34" hidden="1"/>
    <col min="7944" max="7944" width="24" style="34" hidden="1"/>
    <col min="7945" max="7946" width="23.42578125" style="34" hidden="1"/>
    <col min="7947" max="7948" width="26.42578125" style="34" hidden="1"/>
    <col min="7949" max="7954" width="6.42578125" style="34" hidden="1"/>
    <col min="7955" max="7955" width="4.42578125" style="34" hidden="1"/>
    <col min="7956" max="7956" width="16.42578125" style="34" hidden="1"/>
    <col min="7957" max="8193" width="6.42578125" style="34" hidden="1"/>
    <col min="8194" max="8194" width="69.42578125" style="34" hidden="1"/>
    <col min="8195" max="8195" width="24.42578125" style="34" hidden="1"/>
    <col min="8196" max="8197" width="23.42578125" style="34" hidden="1"/>
    <col min="8198" max="8199" width="26.42578125" style="34" hidden="1"/>
    <col min="8200" max="8200" width="24" style="34" hidden="1"/>
    <col min="8201" max="8202" width="23.42578125" style="34" hidden="1"/>
    <col min="8203" max="8204" width="26.42578125" style="34" hidden="1"/>
    <col min="8205" max="8210" width="6.42578125" style="34" hidden="1"/>
    <col min="8211" max="8211" width="4.42578125" style="34" hidden="1"/>
    <col min="8212" max="8212" width="16.42578125" style="34" hidden="1"/>
    <col min="8213" max="8449" width="6.42578125" style="34" hidden="1"/>
    <col min="8450" max="8450" width="69.42578125" style="34" hidden="1"/>
    <col min="8451" max="8451" width="24.42578125" style="34" hidden="1"/>
    <col min="8452" max="8453" width="23.42578125" style="34" hidden="1"/>
    <col min="8454" max="8455" width="26.42578125" style="34" hidden="1"/>
    <col min="8456" max="8456" width="24" style="34" hidden="1"/>
    <col min="8457" max="8458" width="23.42578125" style="34" hidden="1"/>
    <col min="8459" max="8460" width="26.42578125" style="34" hidden="1"/>
    <col min="8461" max="8466" width="6.42578125" style="34" hidden="1"/>
    <col min="8467" max="8467" width="4.42578125" style="34" hidden="1"/>
    <col min="8468" max="8468" width="16.42578125" style="34" hidden="1"/>
    <col min="8469" max="8705" width="6.42578125" style="34" hidden="1"/>
    <col min="8706" max="8706" width="69.42578125" style="34" hidden="1"/>
    <col min="8707" max="8707" width="24.42578125" style="34" hidden="1"/>
    <col min="8708" max="8709" width="23.42578125" style="34" hidden="1"/>
    <col min="8710" max="8711" width="26.42578125" style="34" hidden="1"/>
    <col min="8712" max="8712" width="24" style="34" hidden="1"/>
    <col min="8713" max="8714" width="23.42578125" style="34" hidden="1"/>
    <col min="8715" max="8716" width="26.42578125" style="34" hidden="1"/>
    <col min="8717" max="8722" width="6.42578125" style="34" hidden="1"/>
    <col min="8723" max="8723" width="4.42578125" style="34" hidden="1"/>
    <col min="8724" max="8724" width="16.42578125" style="34" hidden="1"/>
    <col min="8725" max="8961" width="6.42578125" style="34" hidden="1"/>
    <col min="8962" max="8962" width="69.42578125" style="34" hidden="1"/>
    <col min="8963" max="8963" width="24.42578125" style="34" hidden="1"/>
    <col min="8964" max="8965" width="23.42578125" style="34" hidden="1"/>
    <col min="8966" max="8967" width="26.42578125" style="34" hidden="1"/>
    <col min="8968" max="8968" width="24" style="34" hidden="1"/>
    <col min="8969" max="8970" width="23.42578125" style="34" hidden="1"/>
    <col min="8971" max="8972" width="26.42578125" style="34" hidden="1"/>
    <col min="8973" max="8978" width="6.42578125" style="34" hidden="1"/>
    <col min="8979" max="8979" width="4.42578125" style="34" hidden="1"/>
    <col min="8980" max="8980" width="16.42578125" style="34" hidden="1"/>
    <col min="8981" max="9217" width="6.42578125" style="34" hidden="1"/>
    <col min="9218" max="9218" width="69.42578125" style="34" hidden="1"/>
    <col min="9219" max="9219" width="24.42578125" style="34" hidden="1"/>
    <col min="9220" max="9221" width="23.42578125" style="34" hidden="1"/>
    <col min="9222" max="9223" width="26.42578125" style="34" hidden="1"/>
    <col min="9224" max="9224" width="24" style="34" hidden="1"/>
    <col min="9225" max="9226" width="23.42578125" style="34" hidden="1"/>
    <col min="9227" max="9228" width="26.42578125" style="34" hidden="1"/>
    <col min="9229" max="9234" width="6.42578125" style="34" hidden="1"/>
    <col min="9235" max="9235" width="4.42578125" style="34" hidden="1"/>
    <col min="9236" max="9236" width="16.42578125" style="34" hidden="1"/>
    <col min="9237" max="9473" width="6.42578125" style="34" hidden="1"/>
    <col min="9474" max="9474" width="69.42578125" style="34" hidden="1"/>
    <col min="9475" max="9475" width="24.42578125" style="34" hidden="1"/>
    <col min="9476" max="9477" width="23.42578125" style="34" hidden="1"/>
    <col min="9478" max="9479" width="26.42578125" style="34" hidden="1"/>
    <col min="9480" max="9480" width="24" style="34" hidden="1"/>
    <col min="9481" max="9482" width="23.42578125" style="34" hidden="1"/>
    <col min="9483" max="9484" width="26.42578125" style="34" hidden="1"/>
    <col min="9485" max="9490" width="6.42578125" style="34" hidden="1"/>
    <col min="9491" max="9491" width="4.42578125" style="34" hidden="1"/>
    <col min="9492" max="9492" width="16.42578125" style="34" hidden="1"/>
    <col min="9493" max="9729" width="6.42578125" style="34" hidden="1"/>
    <col min="9730" max="9730" width="69.42578125" style="34" hidden="1"/>
    <col min="9731" max="9731" width="24.42578125" style="34" hidden="1"/>
    <col min="9732" max="9733" width="23.42578125" style="34" hidden="1"/>
    <col min="9734" max="9735" width="26.42578125" style="34" hidden="1"/>
    <col min="9736" max="9736" width="24" style="34" hidden="1"/>
    <col min="9737" max="9738" width="23.42578125" style="34" hidden="1"/>
    <col min="9739" max="9740" width="26.42578125" style="34" hidden="1"/>
    <col min="9741" max="9746" width="6.42578125" style="34" hidden="1"/>
    <col min="9747" max="9747" width="4.42578125" style="34" hidden="1"/>
    <col min="9748" max="9748" width="16.42578125" style="34" hidden="1"/>
    <col min="9749" max="9985" width="6.42578125" style="34" hidden="1"/>
    <col min="9986" max="9986" width="69.42578125" style="34" hidden="1"/>
    <col min="9987" max="9987" width="24.42578125" style="34" hidden="1"/>
    <col min="9988" max="9989" width="23.42578125" style="34" hidden="1"/>
    <col min="9990" max="9991" width="26.42578125" style="34" hidden="1"/>
    <col min="9992" max="9992" width="24" style="34" hidden="1"/>
    <col min="9993" max="9994" width="23.42578125" style="34" hidden="1"/>
    <col min="9995" max="9996" width="26.42578125" style="34" hidden="1"/>
    <col min="9997" max="10002" width="6.42578125" style="34" hidden="1"/>
    <col min="10003" max="10003" width="4.42578125" style="34" hidden="1"/>
    <col min="10004" max="10004" width="16.42578125" style="34" hidden="1"/>
    <col min="10005" max="10241" width="6.42578125" style="34" hidden="1"/>
    <col min="10242" max="10242" width="69.42578125" style="34" hidden="1"/>
    <col min="10243" max="10243" width="24.42578125" style="34" hidden="1"/>
    <col min="10244" max="10245" width="23.42578125" style="34" hidden="1"/>
    <col min="10246" max="10247" width="26.42578125" style="34" hidden="1"/>
    <col min="10248" max="10248" width="24" style="34" hidden="1"/>
    <col min="10249" max="10250" width="23.42578125" style="34" hidden="1"/>
    <col min="10251" max="10252" width="26.42578125" style="34" hidden="1"/>
    <col min="10253" max="10258" width="6.42578125" style="34" hidden="1"/>
    <col min="10259" max="10259" width="4.42578125" style="34" hidden="1"/>
    <col min="10260" max="10260" width="16.42578125" style="34" hidden="1"/>
    <col min="10261" max="10497" width="6.42578125" style="34" hidden="1"/>
    <col min="10498" max="10498" width="69.42578125" style="34" hidden="1"/>
    <col min="10499" max="10499" width="24.42578125" style="34" hidden="1"/>
    <col min="10500" max="10501" width="23.42578125" style="34" hidden="1"/>
    <col min="10502" max="10503" width="26.42578125" style="34" hidden="1"/>
    <col min="10504" max="10504" width="24" style="34" hidden="1"/>
    <col min="10505" max="10506" width="23.42578125" style="34" hidden="1"/>
    <col min="10507" max="10508" width="26.42578125" style="34" hidden="1"/>
    <col min="10509" max="10514" width="6.42578125" style="34" hidden="1"/>
    <col min="10515" max="10515" width="4.42578125" style="34" hidden="1"/>
    <col min="10516" max="10516" width="16.42578125" style="34" hidden="1"/>
    <col min="10517" max="10753" width="6.42578125" style="34" hidden="1"/>
    <col min="10754" max="10754" width="69.42578125" style="34" hidden="1"/>
    <col min="10755" max="10755" width="24.42578125" style="34" hidden="1"/>
    <col min="10756" max="10757" width="23.42578125" style="34" hidden="1"/>
    <col min="10758" max="10759" width="26.42578125" style="34" hidden="1"/>
    <col min="10760" max="10760" width="24" style="34" hidden="1"/>
    <col min="10761" max="10762" width="23.42578125" style="34" hidden="1"/>
    <col min="10763" max="10764" width="26.42578125" style="34" hidden="1"/>
    <col min="10765" max="10770" width="6.42578125" style="34" hidden="1"/>
    <col min="10771" max="10771" width="4.42578125" style="34" hidden="1"/>
    <col min="10772" max="10772" width="16.42578125" style="34" hidden="1"/>
    <col min="10773" max="11009" width="6.42578125" style="34" hidden="1"/>
    <col min="11010" max="11010" width="69.42578125" style="34" hidden="1"/>
    <col min="11011" max="11011" width="24.42578125" style="34" hidden="1"/>
    <col min="11012" max="11013" width="23.42578125" style="34" hidden="1"/>
    <col min="11014" max="11015" width="26.42578125" style="34" hidden="1"/>
    <col min="11016" max="11016" width="24" style="34" hidden="1"/>
    <col min="11017" max="11018" width="23.42578125" style="34" hidden="1"/>
    <col min="11019" max="11020" width="26.42578125" style="34" hidden="1"/>
    <col min="11021" max="11026" width="6.42578125" style="34" hidden="1"/>
    <col min="11027" max="11027" width="4.42578125" style="34" hidden="1"/>
    <col min="11028" max="11028" width="16.42578125" style="34" hidden="1"/>
    <col min="11029" max="11265" width="6.42578125" style="34" hidden="1"/>
    <col min="11266" max="11266" width="69.42578125" style="34" hidden="1"/>
    <col min="11267" max="11267" width="24.42578125" style="34" hidden="1"/>
    <col min="11268" max="11269" width="23.42578125" style="34" hidden="1"/>
    <col min="11270" max="11271" width="26.42578125" style="34" hidden="1"/>
    <col min="11272" max="11272" width="24" style="34" hidden="1"/>
    <col min="11273" max="11274" width="23.42578125" style="34" hidden="1"/>
    <col min="11275" max="11276" width="26.42578125" style="34" hidden="1"/>
    <col min="11277" max="11282" width="6.42578125" style="34" hidden="1"/>
    <col min="11283" max="11283" width="4.42578125" style="34" hidden="1"/>
    <col min="11284" max="11284" width="16.42578125" style="34" hidden="1"/>
    <col min="11285" max="11521" width="6.42578125" style="34" hidden="1"/>
    <col min="11522" max="11522" width="69.42578125" style="34" hidden="1"/>
    <col min="11523" max="11523" width="24.42578125" style="34" hidden="1"/>
    <col min="11524" max="11525" width="23.42578125" style="34" hidden="1"/>
    <col min="11526" max="11527" width="26.42578125" style="34" hidden="1"/>
    <col min="11528" max="11528" width="24" style="34" hidden="1"/>
    <col min="11529" max="11530" width="23.42578125" style="34" hidden="1"/>
    <col min="11531" max="11532" width="26.42578125" style="34" hidden="1"/>
    <col min="11533" max="11538" width="6.42578125" style="34" hidden="1"/>
    <col min="11539" max="11539" width="4.42578125" style="34" hidden="1"/>
    <col min="11540" max="11540" width="16.42578125" style="34" hidden="1"/>
    <col min="11541" max="11777" width="6.42578125" style="34" hidden="1"/>
    <col min="11778" max="11778" width="69.42578125" style="34" hidden="1"/>
    <col min="11779" max="11779" width="24.42578125" style="34" hidden="1"/>
    <col min="11780" max="11781" width="23.42578125" style="34" hidden="1"/>
    <col min="11782" max="11783" width="26.42578125" style="34" hidden="1"/>
    <col min="11784" max="11784" width="24" style="34" hidden="1"/>
    <col min="11785" max="11786" width="23.42578125" style="34" hidden="1"/>
    <col min="11787" max="11788" width="26.42578125" style="34" hidden="1"/>
    <col min="11789" max="11794" width="6.42578125" style="34" hidden="1"/>
    <col min="11795" max="11795" width="4.42578125" style="34" hidden="1"/>
    <col min="11796" max="11796" width="16.42578125" style="34" hidden="1"/>
    <col min="11797" max="12033" width="6.42578125" style="34" hidden="1"/>
    <col min="12034" max="12034" width="69.42578125" style="34" hidden="1"/>
    <col min="12035" max="12035" width="24.42578125" style="34" hidden="1"/>
    <col min="12036" max="12037" width="23.42578125" style="34" hidden="1"/>
    <col min="12038" max="12039" width="26.42578125" style="34" hidden="1"/>
    <col min="12040" max="12040" width="24" style="34" hidden="1"/>
    <col min="12041" max="12042" width="23.42578125" style="34" hidden="1"/>
    <col min="12043" max="12044" width="26.42578125" style="34" hidden="1"/>
    <col min="12045" max="12050" width="6.42578125" style="34" hidden="1"/>
    <col min="12051" max="12051" width="4.42578125" style="34" hidden="1"/>
    <col min="12052" max="12052" width="16.42578125" style="34" hidden="1"/>
    <col min="12053" max="12289" width="6.42578125" style="34" hidden="1"/>
    <col min="12290" max="12290" width="69.42578125" style="34" hidden="1"/>
    <col min="12291" max="12291" width="24.42578125" style="34" hidden="1"/>
    <col min="12292" max="12293" width="23.42578125" style="34" hidden="1"/>
    <col min="12294" max="12295" width="26.42578125" style="34" hidden="1"/>
    <col min="12296" max="12296" width="24" style="34" hidden="1"/>
    <col min="12297" max="12298" width="23.42578125" style="34" hidden="1"/>
    <col min="12299" max="12300" width="26.42578125" style="34" hidden="1"/>
    <col min="12301" max="12306" width="6.42578125" style="34" hidden="1"/>
    <col min="12307" max="12307" width="4.42578125" style="34" hidden="1"/>
    <col min="12308" max="12308" width="16.42578125" style="34" hidden="1"/>
    <col min="12309" max="12545" width="6.42578125" style="34" hidden="1"/>
    <col min="12546" max="12546" width="69.42578125" style="34" hidden="1"/>
    <col min="12547" max="12547" width="24.42578125" style="34" hidden="1"/>
    <col min="12548" max="12549" width="23.42578125" style="34" hidden="1"/>
    <col min="12550" max="12551" width="26.42578125" style="34" hidden="1"/>
    <col min="12552" max="12552" width="24" style="34" hidden="1"/>
    <col min="12553" max="12554" width="23.42578125" style="34" hidden="1"/>
    <col min="12555" max="12556" width="26.42578125" style="34" hidden="1"/>
    <col min="12557" max="12562" width="6.42578125" style="34" hidden="1"/>
    <col min="12563" max="12563" width="4.42578125" style="34" hidden="1"/>
    <col min="12564" max="12564" width="16.42578125" style="34" hidden="1"/>
    <col min="12565" max="12801" width="6.42578125" style="34" hidden="1"/>
    <col min="12802" max="12802" width="69.42578125" style="34" hidden="1"/>
    <col min="12803" max="12803" width="24.42578125" style="34" hidden="1"/>
    <col min="12804" max="12805" width="23.42578125" style="34" hidden="1"/>
    <col min="12806" max="12807" width="26.42578125" style="34" hidden="1"/>
    <col min="12808" max="12808" width="24" style="34" hidden="1"/>
    <col min="12809" max="12810" width="23.42578125" style="34" hidden="1"/>
    <col min="12811" max="12812" width="26.42578125" style="34" hidden="1"/>
    <col min="12813" max="12818" width="6.42578125" style="34" hidden="1"/>
    <col min="12819" max="12819" width="4.42578125" style="34" hidden="1"/>
    <col min="12820" max="12820" width="16.42578125" style="34" hidden="1"/>
    <col min="12821" max="13057" width="6.42578125" style="34" hidden="1"/>
    <col min="13058" max="13058" width="69.42578125" style="34" hidden="1"/>
    <col min="13059" max="13059" width="24.42578125" style="34" hidden="1"/>
    <col min="13060" max="13061" width="23.42578125" style="34" hidden="1"/>
    <col min="13062" max="13063" width="26.42578125" style="34" hidden="1"/>
    <col min="13064" max="13064" width="24" style="34" hidden="1"/>
    <col min="13065" max="13066" width="23.42578125" style="34" hidden="1"/>
    <col min="13067" max="13068" width="26.42578125" style="34" hidden="1"/>
    <col min="13069" max="13074" width="6.42578125" style="34" hidden="1"/>
    <col min="13075" max="13075" width="4.42578125" style="34" hidden="1"/>
    <col min="13076" max="13076" width="16.42578125" style="34" hidden="1"/>
    <col min="13077" max="13313" width="6.42578125" style="34" hidden="1"/>
    <col min="13314" max="13314" width="69.42578125" style="34" hidden="1"/>
    <col min="13315" max="13315" width="24.42578125" style="34" hidden="1"/>
    <col min="13316" max="13317" width="23.42578125" style="34" hidden="1"/>
    <col min="13318" max="13319" width="26.42578125" style="34" hidden="1"/>
    <col min="13320" max="13320" width="24" style="34" hidden="1"/>
    <col min="13321" max="13322" width="23.42578125" style="34" hidden="1"/>
    <col min="13323" max="13324" width="26.42578125" style="34" hidden="1"/>
    <col min="13325" max="13330" width="6.42578125" style="34" hidden="1"/>
    <col min="13331" max="13331" width="4.42578125" style="34" hidden="1"/>
    <col min="13332" max="13332" width="16.42578125" style="34" hidden="1"/>
    <col min="13333" max="13569" width="6.42578125" style="34" hidden="1"/>
    <col min="13570" max="13570" width="69.42578125" style="34" hidden="1"/>
    <col min="13571" max="13571" width="24.42578125" style="34" hidden="1"/>
    <col min="13572" max="13573" width="23.42578125" style="34" hidden="1"/>
    <col min="13574" max="13575" width="26.42578125" style="34" hidden="1"/>
    <col min="13576" max="13576" width="24" style="34" hidden="1"/>
    <col min="13577" max="13578" width="23.42578125" style="34" hidden="1"/>
    <col min="13579" max="13580" width="26.42578125" style="34" hidden="1"/>
    <col min="13581" max="13586" width="6.42578125" style="34" hidden="1"/>
    <col min="13587" max="13587" width="4.42578125" style="34" hidden="1"/>
    <col min="13588" max="13588" width="16.42578125" style="34" hidden="1"/>
    <col min="13589" max="13825" width="6.42578125" style="34" hidden="1"/>
    <col min="13826" max="13826" width="69.42578125" style="34" hidden="1"/>
    <col min="13827" max="13827" width="24.42578125" style="34" hidden="1"/>
    <col min="13828" max="13829" width="23.42578125" style="34" hidden="1"/>
    <col min="13830" max="13831" width="26.42578125" style="34" hidden="1"/>
    <col min="13832" max="13832" width="24" style="34" hidden="1"/>
    <col min="13833" max="13834" width="23.42578125" style="34" hidden="1"/>
    <col min="13835" max="13836" width="26.42578125" style="34" hidden="1"/>
    <col min="13837" max="13842" width="6.42578125" style="34" hidden="1"/>
    <col min="13843" max="13843" width="4.42578125" style="34" hidden="1"/>
    <col min="13844" max="13844" width="16.42578125" style="34" hidden="1"/>
    <col min="13845" max="14081" width="6.42578125" style="34" hidden="1"/>
    <col min="14082" max="14082" width="69.42578125" style="34" hidden="1"/>
    <col min="14083" max="14083" width="24.42578125" style="34" hidden="1"/>
    <col min="14084" max="14085" width="23.42578125" style="34" hidden="1"/>
    <col min="14086" max="14087" width="26.42578125" style="34" hidden="1"/>
    <col min="14088" max="14088" width="24" style="34" hidden="1"/>
    <col min="14089" max="14090" width="23.42578125" style="34" hidden="1"/>
    <col min="14091" max="14092" width="26.42578125" style="34" hidden="1"/>
    <col min="14093" max="14098" width="6.42578125" style="34" hidden="1"/>
    <col min="14099" max="14099" width="4.42578125" style="34" hidden="1"/>
    <col min="14100" max="14100" width="16.42578125" style="34" hidden="1"/>
    <col min="14101" max="14337" width="6.42578125" style="34" hidden="1"/>
    <col min="14338" max="14338" width="69.42578125" style="34" hidden="1"/>
    <col min="14339" max="14339" width="24.42578125" style="34" hidden="1"/>
    <col min="14340" max="14341" width="23.42578125" style="34" hidden="1"/>
    <col min="14342" max="14343" width="26.42578125" style="34" hidden="1"/>
    <col min="14344" max="14344" width="24" style="34" hidden="1"/>
    <col min="14345" max="14346" width="23.42578125" style="34" hidden="1"/>
    <col min="14347" max="14348" width="26.42578125" style="34" hidden="1"/>
    <col min="14349" max="14354" width="6.42578125" style="34" hidden="1"/>
    <col min="14355" max="14355" width="4.42578125" style="34" hidden="1"/>
    <col min="14356" max="14356" width="16.42578125" style="34" hidden="1"/>
    <col min="14357" max="14593" width="6.42578125" style="34" hidden="1"/>
    <col min="14594" max="14594" width="69.42578125" style="34" hidden="1"/>
    <col min="14595" max="14595" width="24.42578125" style="34" hidden="1"/>
    <col min="14596" max="14597" width="23.42578125" style="34" hidden="1"/>
    <col min="14598" max="14599" width="26.42578125" style="34" hidden="1"/>
    <col min="14600" max="14600" width="24" style="34" hidden="1"/>
    <col min="14601" max="14602" width="23.42578125" style="34" hidden="1"/>
    <col min="14603" max="14604" width="26.42578125" style="34" hidden="1"/>
    <col min="14605" max="14610" width="6.42578125" style="34" hidden="1"/>
    <col min="14611" max="14611" width="4.42578125" style="34" hidden="1"/>
    <col min="14612" max="14612" width="16.42578125" style="34" hidden="1"/>
    <col min="14613" max="14849" width="6.42578125" style="34" hidden="1"/>
    <col min="14850" max="14850" width="69.42578125" style="34" hidden="1"/>
    <col min="14851" max="14851" width="24.42578125" style="34" hidden="1"/>
    <col min="14852" max="14853" width="23.42578125" style="34" hidden="1"/>
    <col min="14854" max="14855" width="26.42578125" style="34" hidden="1"/>
    <col min="14856" max="14856" width="24" style="34" hidden="1"/>
    <col min="14857" max="14858" width="23.42578125" style="34" hidden="1"/>
    <col min="14859" max="14860" width="26.42578125" style="34" hidden="1"/>
    <col min="14861" max="14866" width="6.42578125" style="34" hidden="1"/>
    <col min="14867" max="14867" width="4.42578125" style="34" hidden="1"/>
    <col min="14868" max="14868" width="16.42578125" style="34" hidden="1"/>
    <col min="14869" max="15105" width="6.42578125" style="34" hidden="1"/>
    <col min="15106" max="15106" width="69.42578125" style="34" hidden="1"/>
    <col min="15107" max="15107" width="24.42578125" style="34" hidden="1"/>
    <col min="15108" max="15109" width="23.42578125" style="34" hidden="1"/>
    <col min="15110" max="15111" width="26.42578125" style="34" hidden="1"/>
    <col min="15112" max="15112" width="24" style="34" hidden="1"/>
    <col min="15113" max="15114" width="23.42578125" style="34" hidden="1"/>
    <col min="15115" max="15116" width="26.42578125" style="34" hidden="1"/>
    <col min="15117" max="15122" width="6.42578125" style="34" hidden="1"/>
    <col min="15123" max="15123" width="4.42578125" style="34" hidden="1"/>
    <col min="15124" max="15124" width="16.42578125" style="34" hidden="1"/>
    <col min="15125" max="15361" width="6.42578125" style="34" hidden="1"/>
    <col min="15362" max="15362" width="69.42578125" style="34" hidden="1"/>
    <col min="15363" max="15363" width="24.42578125" style="34" hidden="1"/>
    <col min="15364" max="15365" width="23.42578125" style="34" hidden="1"/>
    <col min="15366" max="15367" width="26.42578125" style="34" hidden="1"/>
    <col min="15368" max="15368" width="24" style="34" hidden="1"/>
    <col min="15369" max="15370" width="23.42578125" style="34" hidden="1"/>
    <col min="15371" max="15372" width="26.42578125" style="34" hidden="1"/>
    <col min="15373" max="15378" width="6.42578125" style="34" hidden="1"/>
    <col min="15379" max="15379" width="4.42578125" style="34" hidden="1"/>
    <col min="15380" max="15380" width="16.42578125" style="34" hidden="1"/>
    <col min="15381" max="15617" width="6.42578125" style="34" hidden="1"/>
    <col min="15618" max="15618" width="69.42578125" style="34" hidden="1"/>
    <col min="15619" max="15619" width="24.42578125" style="34" hidden="1"/>
    <col min="15620" max="15621" width="23.42578125" style="34" hidden="1"/>
    <col min="15622" max="15623" width="26.42578125" style="34" hidden="1"/>
    <col min="15624" max="15624" width="24" style="34" hidden="1"/>
    <col min="15625" max="15626" width="23.42578125" style="34" hidden="1"/>
    <col min="15627" max="15628" width="26.42578125" style="34" hidden="1"/>
    <col min="15629" max="15634" width="6.42578125" style="34" hidden="1"/>
    <col min="15635" max="15635" width="4.42578125" style="34" hidden="1"/>
    <col min="15636" max="15636" width="16.42578125" style="34" hidden="1"/>
    <col min="15637" max="15873" width="6.42578125" style="34" hidden="1"/>
    <col min="15874" max="15874" width="69.42578125" style="34" hidden="1"/>
    <col min="15875" max="15875" width="24.42578125" style="34" hidden="1"/>
    <col min="15876" max="15877" width="23.42578125" style="34" hidden="1"/>
    <col min="15878" max="15879" width="26.42578125" style="34" hidden="1"/>
    <col min="15880" max="15880" width="24" style="34" hidden="1"/>
    <col min="15881" max="15882" width="23.42578125" style="34" hidden="1"/>
    <col min="15883" max="15884" width="26.42578125" style="34" hidden="1"/>
    <col min="15885" max="15890" width="6.42578125" style="34" hidden="1"/>
    <col min="15891" max="15891" width="4.42578125" style="34" hidden="1"/>
    <col min="15892" max="15892" width="16.42578125" style="34" hidden="1"/>
    <col min="15893" max="16129" width="6.42578125" style="34" hidden="1"/>
    <col min="16130" max="16130" width="69.42578125" style="34" hidden="1"/>
    <col min="16131" max="16131" width="24.42578125" style="34" hidden="1"/>
    <col min="16132" max="16133" width="23.42578125" style="34" hidden="1"/>
    <col min="16134" max="16135" width="26.42578125" style="34" hidden="1"/>
    <col min="16136" max="16136" width="24" style="34" hidden="1"/>
    <col min="16137" max="16138" width="23.42578125" style="34" hidden="1"/>
    <col min="16139" max="16140" width="26.42578125" style="34" hidden="1"/>
    <col min="16141" max="16146" width="6.42578125" style="34" hidden="1"/>
    <col min="16147" max="16147" width="4.42578125" style="34" hidden="1"/>
    <col min="16148" max="16148" width="16.42578125" style="34" hidden="1"/>
    <col min="16149" max="16383" width="6.42578125" style="34" hidden="1"/>
    <col min="16384" max="16384" width="25.42578125" style="34" hidden="1" customWidth="1"/>
  </cols>
  <sheetData>
    <row r="1" spans="1:31" ht="12.2" customHeight="1">
      <c r="B1" s="100" t="s">
        <v>5</v>
      </c>
      <c r="C1" s="99"/>
      <c r="D1" s="99"/>
      <c r="E1" s="99"/>
      <c r="F1" s="99"/>
      <c r="G1" s="99"/>
      <c r="H1" s="99"/>
      <c r="I1" s="99"/>
      <c r="J1" s="99"/>
      <c r="K1" s="99"/>
      <c r="L1" s="99"/>
      <c r="M1" s="99"/>
      <c r="N1" s="99"/>
      <c r="O1" s="99"/>
      <c r="P1" s="99"/>
      <c r="Q1" s="99"/>
      <c r="R1" s="99"/>
      <c r="S1" s="99"/>
    </row>
    <row r="2" spans="1:31" s="93" customFormat="1" ht="20.100000000000001" customHeight="1">
      <c r="A2" s="1211"/>
      <c r="B2" s="1154" t="s">
        <v>1414</v>
      </c>
      <c r="C2" s="1123"/>
      <c r="D2" s="1123"/>
      <c r="E2" s="1123"/>
      <c r="F2" s="1123"/>
      <c r="G2" s="1123"/>
      <c r="H2" s="1123"/>
      <c r="I2" s="1123"/>
      <c r="J2" s="1123"/>
      <c r="K2" s="1123"/>
      <c r="L2" s="1122"/>
      <c r="M2" s="1211"/>
      <c r="N2" s="1211"/>
      <c r="O2" s="1211"/>
      <c r="P2" s="1211"/>
      <c r="Q2" s="1211"/>
      <c r="R2" s="1211"/>
      <c r="S2" s="1211"/>
    </row>
    <row r="3" spans="1:31" s="1206" customFormat="1" ht="12.75">
      <c r="A3" s="1207"/>
      <c r="B3" s="1210" t="s">
        <v>530</v>
      </c>
      <c r="C3" s="1209"/>
      <c r="D3" s="1209"/>
      <c r="E3" s="1209"/>
      <c r="F3" s="1209"/>
      <c r="G3" s="1209"/>
      <c r="H3" s="1209"/>
      <c r="I3" s="1209"/>
      <c r="J3" s="1209"/>
      <c r="K3" s="1209"/>
      <c r="L3" s="1208"/>
      <c r="M3" s="1207"/>
      <c r="N3" s="1207"/>
      <c r="O3" s="1207"/>
      <c r="P3" s="1207"/>
      <c r="Q3" s="1207"/>
      <c r="R3" s="1207"/>
      <c r="S3" s="1207"/>
    </row>
    <row r="4" spans="1:31" s="37" customFormat="1" ht="13.5" thickBot="1">
      <c r="A4" s="42"/>
      <c r="B4" s="2328" t="s">
        <v>701</v>
      </c>
      <c r="C4" s="2331" t="str">
        <f>CurrQtr</f>
        <v>T3 2023 
Bâle III révisé</v>
      </c>
      <c r="D4" s="2332"/>
      <c r="E4" s="2332"/>
      <c r="F4" s="2332"/>
      <c r="G4" s="2333"/>
      <c r="H4" s="2331" t="str">
        <f>LastQtr</f>
        <v>T2 2023 _x000D_
Bâle III révisé</v>
      </c>
      <c r="I4" s="2332"/>
      <c r="J4" s="2332"/>
      <c r="K4" s="2332"/>
      <c r="L4" s="2333"/>
      <c r="M4" s="42"/>
      <c r="N4" s="42"/>
      <c r="O4" s="42"/>
      <c r="P4" s="42"/>
      <c r="Q4" s="42"/>
      <c r="R4" s="42"/>
      <c r="S4" s="42"/>
    </row>
    <row r="5" spans="1:31" s="37" customFormat="1" ht="13.5" thickBot="1">
      <c r="A5" s="42"/>
      <c r="B5" s="2329"/>
      <c r="C5" s="2325" t="s">
        <v>707</v>
      </c>
      <c r="D5" s="2326"/>
      <c r="E5" s="2326"/>
      <c r="F5" s="2326" t="s">
        <v>662</v>
      </c>
      <c r="G5" s="2327" t="s">
        <v>58</v>
      </c>
      <c r="H5" s="2325" t="s">
        <v>707</v>
      </c>
      <c r="I5" s="2326"/>
      <c r="J5" s="2326"/>
      <c r="K5" s="2326" t="s">
        <v>662</v>
      </c>
      <c r="L5" s="2327" t="s">
        <v>58</v>
      </c>
      <c r="M5" s="42"/>
      <c r="N5" s="42"/>
      <c r="O5" s="42"/>
      <c r="P5" s="42"/>
      <c r="Q5" s="42"/>
      <c r="R5" s="42"/>
      <c r="S5" s="42"/>
    </row>
    <row r="6" spans="1:31" s="37" customFormat="1" ht="25.5">
      <c r="A6" s="42"/>
      <c r="B6" s="2330"/>
      <c r="C6" s="1205" t="s">
        <v>60</v>
      </c>
      <c r="D6" s="1204" t="s">
        <v>713</v>
      </c>
      <c r="E6" s="1204" t="s">
        <v>831</v>
      </c>
      <c r="F6" s="2326"/>
      <c r="G6" s="2327"/>
      <c r="H6" s="1205" t="s">
        <v>60</v>
      </c>
      <c r="I6" s="1204" t="s">
        <v>713</v>
      </c>
      <c r="J6" s="1204" t="s">
        <v>831</v>
      </c>
      <c r="K6" s="2326"/>
      <c r="L6" s="2327"/>
      <c r="M6" s="42"/>
      <c r="N6" s="42"/>
      <c r="O6" s="42"/>
      <c r="P6" s="42"/>
      <c r="Q6" s="42"/>
      <c r="R6" s="42"/>
      <c r="S6" s="42"/>
      <c r="AE6" s="39"/>
    </row>
    <row r="7" spans="1:31" s="37" customFormat="1" ht="12.75">
      <c r="A7" s="42"/>
      <c r="B7" s="1203" t="s">
        <v>539</v>
      </c>
      <c r="C7" s="1202">
        <v>249835</v>
      </c>
      <c r="D7" s="1201">
        <v>48390</v>
      </c>
      <c r="E7" s="1201">
        <v>37653</v>
      </c>
      <c r="F7" s="1201">
        <v>425965</v>
      </c>
      <c r="G7" s="1198">
        <v>761843</v>
      </c>
      <c r="H7" s="1200">
        <v>236676</v>
      </c>
      <c r="I7" s="1199">
        <v>50175</v>
      </c>
      <c r="J7" s="1199">
        <v>34619</v>
      </c>
      <c r="K7" s="1199">
        <v>427385</v>
      </c>
      <c r="L7" s="1198">
        <v>748855</v>
      </c>
      <c r="M7" s="1161"/>
      <c r="N7" s="1161"/>
      <c r="O7" s="42"/>
      <c r="P7" s="42"/>
      <c r="Q7" s="42"/>
      <c r="R7" s="42"/>
      <c r="S7" s="1186"/>
      <c r="AE7" s="39"/>
    </row>
    <row r="8" spans="1:31" s="37" customFormat="1" ht="12.75">
      <c r="A8" s="42"/>
      <c r="B8" s="1197" t="s">
        <v>531</v>
      </c>
      <c r="C8" s="1195">
        <v>134854</v>
      </c>
      <c r="D8" s="1194">
        <v>33755</v>
      </c>
      <c r="E8" s="1194">
        <v>48799</v>
      </c>
      <c r="F8" s="1194">
        <v>0</v>
      </c>
      <c r="G8" s="1191">
        <v>217408</v>
      </c>
      <c r="H8" s="1193">
        <v>139370</v>
      </c>
      <c r="I8" s="1192">
        <v>37369</v>
      </c>
      <c r="J8" s="1192">
        <v>41413</v>
      </c>
      <c r="K8" s="1192">
        <v>0</v>
      </c>
      <c r="L8" s="1191">
        <v>218152</v>
      </c>
      <c r="M8" s="1161"/>
      <c r="N8" s="1161"/>
      <c r="O8" s="42"/>
      <c r="P8" s="42"/>
      <c r="Q8" s="42"/>
      <c r="R8" s="42"/>
      <c r="S8" s="1186"/>
      <c r="AE8" s="39"/>
    </row>
    <row r="9" spans="1:31" s="37" customFormat="1" ht="12.75">
      <c r="A9" s="42"/>
      <c r="B9" s="1197" t="s">
        <v>532</v>
      </c>
      <c r="C9" s="1195">
        <v>29745</v>
      </c>
      <c r="D9" s="1194">
        <v>1821</v>
      </c>
      <c r="E9" s="1194">
        <v>4444</v>
      </c>
      <c r="F9" s="1194">
        <v>32241</v>
      </c>
      <c r="G9" s="1191">
        <v>68251</v>
      </c>
      <c r="H9" s="1193">
        <v>31667</v>
      </c>
      <c r="I9" s="1192">
        <v>2196</v>
      </c>
      <c r="J9" s="1192">
        <v>5100</v>
      </c>
      <c r="K9" s="1192">
        <v>33652</v>
      </c>
      <c r="L9" s="1191">
        <v>72615</v>
      </c>
      <c r="M9" s="1161"/>
      <c r="N9" s="1161"/>
      <c r="O9" s="42"/>
      <c r="P9" s="42"/>
      <c r="Q9" s="42"/>
      <c r="R9" s="42"/>
      <c r="S9" s="1186"/>
    </row>
    <row r="10" spans="1:31" s="37" customFormat="1" ht="12.75">
      <c r="A10" s="42"/>
      <c r="B10" s="1197" t="s">
        <v>533</v>
      </c>
      <c r="C10" s="1195">
        <v>35364</v>
      </c>
      <c r="D10" s="1194">
        <v>2248</v>
      </c>
      <c r="E10" s="1194">
        <v>3387</v>
      </c>
      <c r="F10" s="1194">
        <v>19753</v>
      </c>
      <c r="G10" s="1191">
        <v>60752</v>
      </c>
      <c r="H10" s="1193">
        <v>33977</v>
      </c>
      <c r="I10" s="1192">
        <v>2595</v>
      </c>
      <c r="J10" s="1192">
        <v>2931</v>
      </c>
      <c r="K10" s="1192">
        <v>18302</v>
      </c>
      <c r="L10" s="1191">
        <v>57805</v>
      </c>
      <c r="M10" s="1161"/>
      <c r="N10" s="1161"/>
      <c r="O10" s="42"/>
      <c r="P10" s="42"/>
      <c r="Q10" s="42"/>
      <c r="R10" s="42"/>
      <c r="S10" s="1186"/>
    </row>
    <row r="11" spans="1:31" s="37" customFormat="1" ht="12.75">
      <c r="A11" s="42"/>
      <c r="B11" s="1197" t="s">
        <v>363</v>
      </c>
      <c r="C11" s="1195">
        <v>17287</v>
      </c>
      <c r="D11" s="1194">
        <v>1207</v>
      </c>
      <c r="E11" s="1194">
        <v>3293</v>
      </c>
      <c r="F11" s="1194">
        <v>11553</v>
      </c>
      <c r="G11" s="1191">
        <v>33340</v>
      </c>
      <c r="H11" s="1193">
        <v>17228</v>
      </c>
      <c r="I11" s="1192">
        <v>1283</v>
      </c>
      <c r="J11" s="1192">
        <v>3364</v>
      </c>
      <c r="K11" s="1192">
        <v>11114</v>
      </c>
      <c r="L11" s="1191">
        <v>32989</v>
      </c>
      <c r="M11" s="1161"/>
      <c r="N11" s="1161"/>
      <c r="O11" s="42"/>
      <c r="P11" s="42"/>
      <c r="Q11" s="42"/>
      <c r="R11" s="42"/>
      <c r="S11" s="1186"/>
    </row>
    <row r="12" spans="1:31" s="37" customFormat="1" ht="12.75">
      <c r="A12" s="42"/>
      <c r="B12" s="1197" t="s">
        <v>534</v>
      </c>
      <c r="C12" s="1195">
        <v>7857</v>
      </c>
      <c r="D12" s="1194">
        <v>379</v>
      </c>
      <c r="E12" s="1194">
        <v>1345</v>
      </c>
      <c r="F12" s="1194">
        <v>7466</v>
      </c>
      <c r="G12" s="1191">
        <v>17047</v>
      </c>
      <c r="H12" s="1193">
        <v>7479</v>
      </c>
      <c r="I12" s="1192">
        <v>449</v>
      </c>
      <c r="J12" s="1192">
        <v>957</v>
      </c>
      <c r="K12" s="1192">
        <v>6407</v>
      </c>
      <c r="L12" s="1191">
        <v>15292</v>
      </c>
      <c r="M12" s="1161"/>
      <c r="N12" s="1161"/>
      <c r="O12" s="42"/>
      <c r="P12" s="42"/>
      <c r="Q12" s="42"/>
      <c r="R12" s="42"/>
      <c r="S12" s="1186"/>
    </row>
    <row r="13" spans="1:31" s="37" customFormat="1" ht="12.75">
      <c r="A13" s="42"/>
      <c r="B13" s="1197" t="s">
        <v>535</v>
      </c>
      <c r="C13" s="1195"/>
      <c r="D13" s="1194"/>
      <c r="E13" s="1194"/>
      <c r="F13" s="1194"/>
      <c r="G13" s="1191"/>
      <c r="H13" s="1193"/>
      <c r="I13" s="1192"/>
      <c r="J13" s="1192"/>
      <c r="K13" s="1192"/>
      <c r="L13" s="1191"/>
      <c r="M13" s="1161"/>
      <c r="N13" s="1161"/>
      <c r="O13" s="42"/>
      <c r="P13" s="42"/>
      <c r="Q13" s="42"/>
      <c r="R13" s="42"/>
      <c r="S13" s="1186"/>
    </row>
    <row r="14" spans="1:31" s="37" customFormat="1" ht="12.75">
      <c r="A14" s="42"/>
      <c r="B14" s="1196" t="s">
        <v>538</v>
      </c>
      <c r="C14" s="1195">
        <v>19498</v>
      </c>
      <c r="D14" s="1194">
        <v>5917</v>
      </c>
      <c r="E14" s="1194">
        <v>19428</v>
      </c>
      <c r="F14" s="1194">
        <v>0</v>
      </c>
      <c r="G14" s="1191">
        <v>44843</v>
      </c>
      <c r="H14" s="1193">
        <v>22083</v>
      </c>
      <c r="I14" s="1192">
        <v>6120</v>
      </c>
      <c r="J14" s="1192">
        <v>18215</v>
      </c>
      <c r="K14" s="1192">
        <v>0</v>
      </c>
      <c r="L14" s="1191">
        <v>46418</v>
      </c>
      <c r="M14" s="1161"/>
      <c r="N14" s="1161"/>
      <c r="O14" s="42"/>
      <c r="P14" s="42"/>
      <c r="Q14" s="42"/>
      <c r="R14" s="42"/>
      <c r="S14" s="1186"/>
    </row>
    <row r="15" spans="1:31" s="37" customFormat="1" ht="12.75">
      <c r="A15" s="42"/>
      <c r="B15" s="1196" t="s">
        <v>536</v>
      </c>
      <c r="C15" s="1195">
        <v>16057</v>
      </c>
      <c r="D15" s="1194">
        <v>1609</v>
      </c>
      <c r="E15" s="1194">
        <v>1140</v>
      </c>
      <c r="F15" s="1194">
        <v>13466</v>
      </c>
      <c r="G15" s="1191">
        <v>32272</v>
      </c>
      <c r="H15" s="1193">
        <v>16610</v>
      </c>
      <c r="I15" s="1192">
        <v>1595</v>
      </c>
      <c r="J15" s="1192">
        <v>1154</v>
      </c>
      <c r="K15" s="1192">
        <v>13396</v>
      </c>
      <c r="L15" s="1191">
        <v>32755</v>
      </c>
      <c r="M15" s="1161"/>
      <c r="N15" s="1161"/>
      <c r="O15" s="42"/>
      <c r="P15" s="42"/>
      <c r="Q15" s="42"/>
      <c r="R15" s="42"/>
      <c r="S15" s="1186"/>
    </row>
    <row r="16" spans="1:31" s="37" customFormat="1" ht="12.75">
      <c r="A16" s="42"/>
      <c r="B16" s="1196" t="s">
        <v>537</v>
      </c>
      <c r="C16" s="1195">
        <v>17146</v>
      </c>
      <c r="D16" s="1194">
        <v>1314</v>
      </c>
      <c r="E16" s="1194">
        <v>3026</v>
      </c>
      <c r="F16" s="1194">
        <v>1098</v>
      </c>
      <c r="G16" s="1191">
        <v>22584</v>
      </c>
      <c r="H16" s="1193">
        <v>17202</v>
      </c>
      <c r="I16" s="1192">
        <v>1463</v>
      </c>
      <c r="J16" s="1192">
        <v>2148</v>
      </c>
      <c r="K16" s="1192">
        <v>1066</v>
      </c>
      <c r="L16" s="1191">
        <v>21879</v>
      </c>
      <c r="M16" s="1161"/>
      <c r="N16" s="1161"/>
      <c r="O16" s="42"/>
      <c r="P16" s="42"/>
      <c r="Q16" s="42"/>
      <c r="R16" s="42"/>
      <c r="S16" s="1186"/>
    </row>
    <row r="17" spans="1:25" s="37" customFormat="1" ht="12.75">
      <c r="A17" s="42"/>
      <c r="B17" s="1196" t="s">
        <v>715</v>
      </c>
      <c r="C17" s="1195">
        <v>21780</v>
      </c>
      <c r="D17" s="1194">
        <v>3499</v>
      </c>
      <c r="E17" s="1194">
        <v>4545</v>
      </c>
      <c r="F17" s="1194">
        <v>0</v>
      </c>
      <c r="G17" s="1191">
        <v>29824</v>
      </c>
      <c r="H17" s="1193">
        <v>23932</v>
      </c>
      <c r="I17" s="1192">
        <v>3432</v>
      </c>
      <c r="J17" s="1192">
        <v>5001</v>
      </c>
      <c r="K17" s="1192">
        <v>0</v>
      </c>
      <c r="L17" s="1191">
        <v>32365</v>
      </c>
      <c r="M17" s="1161"/>
      <c r="N17" s="1161"/>
      <c r="O17" s="42"/>
      <c r="P17" s="42"/>
      <c r="Q17" s="42"/>
      <c r="R17" s="42"/>
      <c r="S17" s="1186"/>
    </row>
    <row r="18" spans="1:25" s="37" customFormat="1" ht="12.75">
      <c r="A18" s="42"/>
      <c r="B18" s="1190" t="s">
        <v>58</v>
      </c>
      <c r="C18" s="1188">
        <v>549423</v>
      </c>
      <c r="D18" s="1188">
        <v>100139</v>
      </c>
      <c r="E18" s="1188">
        <v>127060</v>
      </c>
      <c r="F18" s="1188">
        <v>511542</v>
      </c>
      <c r="G18" s="1189">
        <v>1288164</v>
      </c>
      <c r="H18" s="1188">
        <v>546224</v>
      </c>
      <c r="I18" s="1188">
        <v>106677</v>
      </c>
      <c r="J18" s="1188">
        <v>114902</v>
      </c>
      <c r="K18" s="1188">
        <v>511322</v>
      </c>
      <c r="L18" s="1187">
        <v>1279125</v>
      </c>
      <c r="M18" s="1161"/>
      <c r="N18" s="1161"/>
      <c r="O18" s="42"/>
      <c r="P18" s="42"/>
      <c r="Q18" s="42"/>
      <c r="R18" s="42"/>
      <c r="S18" s="1186"/>
    </row>
    <row r="19" spans="1:25" s="37" customFormat="1" ht="12.75">
      <c r="A19" s="42"/>
      <c r="B19" s="1160"/>
      <c r="C19" s="1185"/>
      <c r="D19" s="1185"/>
      <c r="E19" s="1185"/>
      <c r="F19" s="1185"/>
      <c r="G19" s="1185"/>
      <c r="H19" s="1185"/>
      <c r="I19" s="1185"/>
      <c r="J19" s="1185"/>
      <c r="K19" s="1185"/>
      <c r="L19" s="1185"/>
      <c r="M19" s="42"/>
      <c r="N19" s="42"/>
      <c r="O19" s="42"/>
      <c r="P19" s="42"/>
      <c r="Q19" s="1161"/>
      <c r="R19" s="1161"/>
      <c r="S19" s="1161"/>
    </row>
    <row r="20" spans="1:25" s="37" customFormat="1" ht="12.75">
      <c r="A20" s="42"/>
      <c r="B20" s="42"/>
      <c r="C20" s="1185"/>
      <c r="D20" s="1185"/>
      <c r="E20" s="1185"/>
      <c r="F20" s="1185"/>
      <c r="G20" s="1185"/>
      <c r="H20" s="1185"/>
      <c r="I20" s="42"/>
      <c r="J20" s="42"/>
      <c r="K20" s="42"/>
      <c r="L20" s="42"/>
      <c r="M20" s="42"/>
      <c r="N20" s="42"/>
      <c r="O20" s="42"/>
      <c r="P20" s="42"/>
      <c r="Q20" s="1161"/>
      <c r="R20" s="1161"/>
      <c r="S20" s="1161"/>
    </row>
    <row r="21" spans="1:25" s="37" customFormat="1" ht="26.25" thickBot="1">
      <c r="A21" s="42"/>
      <c r="B21" s="1184" t="s">
        <v>701</v>
      </c>
      <c r="C21" s="1183" t="str">
        <f>Last2Qtr</f>
        <v>T1 2023 _x000D_
Bâle III</v>
      </c>
      <c r="D21" s="1182"/>
      <c r="E21" s="1180" t="str">
        <f>Last3Qtr</f>
        <v>T4 2022 _x000D_
Bâle III</v>
      </c>
      <c r="F21" s="1181"/>
      <c r="G21" s="1180" t="str">
        <f>Last4Qtr</f>
        <v>T3 2022 _x000D_
Bâle III</v>
      </c>
      <c r="H21" s="1181"/>
      <c r="I21" s="1180" t="s">
        <v>1440</v>
      </c>
      <c r="J21" s="1181"/>
      <c r="K21" s="1180" t="s">
        <v>1441</v>
      </c>
      <c r="L21" s="1179"/>
      <c r="M21" s="42"/>
      <c r="N21" s="42"/>
      <c r="O21" s="42"/>
      <c r="P21" s="42"/>
      <c r="Q21" s="1178"/>
      <c r="R21" s="42"/>
      <c r="S21" s="42"/>
      <c r="U21" s="1157"/>
      <c r="V21" s="1157"/>
      <c r="W21" s="1157"/>
      <c r="X21" s="1157"/>
      <c r="Y21" s="1157"/>
    </row>
    <row r="22" spans="1:25" s="37" customFormat="1" ht="14.85" customHeight="1" thickBot="1">
      <c r="A22" s="42"/>
      <c r="B22" s="1176" t="s">
        <v>539</v>
      </c>
      <c r="C22" s="1173">
        <v>715376</v>
      </c>
      <c r="D22" s="1173"/>
      <c r="E22" s="1173">
        <v>710049</v>
      </c>
      <c r="F22" s="1173"/>
      <c r="G22" s="1173">
        <v>698524</v>
      </c>
      <c r="H22" s="1173"/>
      <c r="I22" s="1173">
        <v>675522</v>
      </c>
      <c r="J22" s="1173"/>
      <c r="K22" s="1173">
        <v>659312</v>
      </c>
      <c r="L22" s="1172"/>
      <c r="M22" s="42"/>
      <c r="N22" s="42"/>
      <c r="O22" s="42"/>
      <c r="P22" s="1161"/>
      <c r="Q22" s="1177"/>
      <c r="R22" s="1161"/>
      <c r="S22" s="1161"/>
    </row>
    <row r="23" spans="1:25" s="37" customFormat="1" ht="14.85" customHeight="1" thickBot="1">
      <c r="A23" s="42"/>
      <c r="B23" s="1176" t="s">
        <v>531</v>
      </c>
      <c r="C23" s="1173">
        <v>260258</v>
      </c>
      <c r="D23" s="1173"/>
      <c r="E23" s="1173">
        <v>247672</v>
      </c>
      <c r="F23" s="1173"/>
      <c r="G23" s="1173">
        <v>225869</v>
      </c>
      <c r="H23" s="1173"/>
      <c r="I23" s="1173">
        <v>226266</v>
      </c>
      <c r="J23" s="1173"/>
      <c r="K23" s="1173">
        <v>219938</v>
      </c>
      <c r="L23" s="1172"/>
      <c r="M23" s="42"/>
      <c r="N23" s="42"/>
      <c r="O23" s="42"/>
      <c r="P23" s="1161"/>
      <c r="Q23" s="1171"/>
      <c r="R23" s="1161"/>
      <c r="S23" s="1161"/>
    </row>
    <row r="24" spans="1:25" s="37" customFormat="1" ht="14.85" customHeight="1" thickBot="1">
      <c r="A24" s="42"/>
      <c r="B24" s="1176" t="s">
        <v>532</v>
      </c>
      <c r="C24" s="1173">
        <v>68833</v>
      </c>
      <c r="D24" s="1173"/>
      <c r="E24" s="1173">
        <v>60528</v>
      </c>
      <c r="F24" s="1173"/>
      <c r="G24" s="1173">
        <v>57674</v>
      </c>
      <c r="H24" s="1173"/>
      <c r="I24" s="1173">
        <v>57094</v>
      </c>
      <c r="J24" s="1173"/>
      <c r="K24" s="1173">
        <v>58183</v>
      </c>
      <c r="L24" s="1172"/>
      <c r="M24" s="42"/>
      <c r="N24" s="42"/>
      <c r="O24" s="42"/>
      <c r="P24" s="1163"/>
      <c r="Q24" s="1171"/>
      <c r="R24" s="1161"/>
      <c r="S24" s="1161"/>
    </row>
    <row r="25" spans="1:25" s="37" customFormat="1" ht="14.85" customHeight="1" thickBot="1">
      <c r="A25" s="42"/>
      <c r="B25" s="1176" t="s">
        <v>533</v>
      </c>
      <c r="C25" s="1173">
        <v>55336</v>
      </c>
      <c r="D25" s="1173"/>
      <c r="E25" s="1173">
        <v>50793</v>
      </c>
      <c r="F25" s="1173"/>
      <c r="G25" s="1173">
        <v>46176</v>
      </c>
      <c r="H25" s="1173"/>
      <c r="I25" s="1173">
        <v>42808</v>
      </c>
      <c r="J25" s="1173"/>
      <c r="K25" s="1173">
        <v>40294</v>
      </c>
      <c r="L25" s="1172"/>
      <c r="M25" s="42"/>
      <c r="N25" s="42"/>
      <c r="O25" s="42"/>
      <c r="P25" s="1163"/>
      <c r="Q25" s="1171"/>
      <c r="R25" s="1161"/>
      <c r="S25" s="1161"/>
    </row>
    <row r="26" spans="1:25" s="37" customFormat="1" ht="14.85" customHeight="1" thickBot="1">
      <c r="A26" s="42"/>
      <c r="B26" s="1176" t="s">
        <v>363</v>
      </c>
      <c r="C26" s="1173">
        <v>32542</v>
      </c>
      <c r="D26" s="1173"/>
      <c r="E26" s="1173">
        <v>32176</v>
      </c>
      <c r="F26" s="1173"/>
      <c r="G26" s="1173">
        <v>31559</v>
      </c>
      <c r="H26" s="1173"/>
      <c r="I26" s="1173">
        <v>30575</v>
      </c>
      <c r="J26" s="1173"/>
      <c r="K26" s="1173">
        <v>29278</v>
      </c>
      <c r="L26" s="1172"/>
      <c r="M26" s="42"/>
      <c r="N26" s="42"/>
      <c r="O26" s="42"/>
      <c r="P26" s="1163"/>
      <c r="Q26" s="1171"/>
      <c r="R26" s="1161"/>
      <c r="S26" s="1161"/>
    </row>
    <row r="27" spans="1:25" s="37" customFormat="1" ht="14.85" customHeight="1" thickBot="1">
      <c r="A27" s="42"/>
      <c r="B27" s="1176" t="s">
        <v>534</v>
      </c>
      <c r="C27" s="1173">
        <v>14108</v>
      </c>
      <c r="D27" s="1173"/>
      <c r="E27" s="1173">
        <v>13291</v>
      </c>
      <c r="F27" s="1173"/>
      <c r="G27" s="1173">
        <v>13840</v>
      </c>
      <c r="H27" s="1173"/>
      <c r="I27" s="1173">
        <v>14722</v>
      </c>
      <c r="J27" s="1173"/>
      <c r="K27" s="1173">
        <v>13908</v>
      </c>
      <c r="L27" s="1172"/>
      <c r="M27" s="42"/>
      <c r="N27" s="42"/>
      <c r="O27" s="42"/>
      <c r="P27" s="1163"/>
      <c r="Q27" s="1171"/>
      <c r="R27" s="1161"/>
      <c r="S27" s="1161"/>
    </row>
    <row r="28" spans="1:25" s="37" customFormat="1" ht="14.85" customHeight="1" thickBot="1">
      <c r="A28" s="42"/>
      <c r="B28" s="1176" t="s">
        <v>535</v>
      </c>
      <c r="C28" s="1173"/>
      <c r="D28" s="1173"/>
      <c r="E28" s="1173"/>
      <c r="F28" s="1173"/>
      <c r="G28" s="1173"/>
      <c r="H28" s="1173"/>
      <c r="I28" s="1173"/>
      <c r="J28" s="1173"/>
      <c r="K28" s="1173"/>
      <c r="L28" s="1172"/>
      <c r="M28" s="42"/>
      <c r="N28" s="42"/>
      <c r="O28" s="42"/>
      <c r="P28" s="1161"/>
      <c r="Q28" s="1175"/>
      <c r="R28" s="1161"/>
      <c r="S28" s="1161"/>
    </row>
    <row r="29" spans="1:25" s="37" customFormat="1" ht="14.85" customHeight="1" thickBot="1">
      <c r="A29" s="42"/>
      <c r="B29" s="1174" t="s">
        <v>538</v>
      </c>
      <c r="C29" s="1173">
        <v>44314</v>
      </c>
      <c r="D29" s="1173"/>
      <c r="E29" s="1173">
        <v>46156</v>
      </c>
      <c r="F29" s="1173"/>
      <c r="G29" s="1173">
        <v>44735</v>
      </c>
      <c r="H29" s="1173"/>
      <c r="I29" s="1173">
        <v>48482</v>
      </c>
      <c r="J29" s="1173"/>
      <c r="K29" s="1173">
        <v>47448</v>
      </c>
      <c r="L29" s="1172"/>
      <c r="M29" s="42"/>
      <c r="N29" s="42"/>
      <c r="O29" s="42"/>
      <c r="P29" s="1161"/>
      <c r="Q29" s="1171"/>
      <c r="R29" s="1161"/>
      <c r="S29" s="1161"/>
    </row>
    <row r="30" spans="1:25" s="37" customFormat="1" ht="14.85" customHeight="1" thickBot="1">
      <c r="A30" s="42"/>
      <c r="B30" s="1174" t="s">
        <v>536</v>
      </c>
      <c r="C30" s="1173">
        <v>31603</v>
      </c>
      <c r="D30" s="1173"/>
      <c r="E30" s="1173">
        <v>32057</v>
      </c>
      <c r="F30" s="1173"/>
      <c r="G30" s="1173">
        <v>30016</v>
      </c>
      <c r="H30" s="1173"/>
      <c r="I30" s="1173">
        <v>28868</v>
      </c>
      <c r="J30" s="1173"/>
      <c r="K30" s="1173">
        <v>28194</v>
      </c>
      <c r="L30" s="1172"/>
      <c r="M30" s="42"/>
      <c r="N30" s="42"/>
      <c r="O30" s="42"/>
      <c r="P30" s="1161"/>
      <c r="Q30" s="1171"/>
      <c r="R30" s="1161"/>
      <c r="S30" s="1161"/>
    </row>
    <row r="31" spans="1:25" s="37" customFormat="1" ht="14.85" customHeight="1" thickBot="1">
      <c r="A31" s="42"/>
      <c r="B31" s="1174" t="s">
        <v>537</v>
      </c>
      <c r="C31" s="1173">
        <v>21167</v>
      </c>
      <c r="D31" s="1173"/>
      <c r="E31" s="1173">
        <v>20890</v>
      </c>
      <c r="F31" s="1173"/>
      <c r="G31" s="1173">
        <v>18317</v>
      </c>
      <c r="H31" s="1173"/>
      <c r="I31" s="1173">
        <v>17761</v>
      </c>
      <c r="J31" s="1173"/>
      <c r="K31" s="1173">
        <v>15710</v>
      </c>
      <c r="L31" s="1172"/>
      <c r="M31" s="42"/>
      <c r="N31" s="42"/>
      <c r="O31" s="42"/>
      <c r="P31" s="1161"/>
      <c r="Q31" s="1171"/>
      <c r="R31" s="1161"/>
      <c r="S31" s="1161"/>
    </row>
    <row r="32" spans="1:25" s="37" customFormat="1" ht="15" customHeight="1">
      <c r="A32" s="42"/>
      <c r="B32" s="1170" t="s">
        <v>715</v>
      </c>
      <c r="C32" s="1169">
        <v>33595</v>
      </c>
      <c r="D32" s="1169"/>
      <c r="E32" s="1169">
        <v>34088</v>
      </c>
      <c r="F32" s="1169"/>
      <c r="G32" s="1169">
        <v>35595</v>
      </c>
      <c r="H32" s="1169"/>
      <c r="I32" s="1169">
        <v>35201</v>
      </c>
      <c r="J32" s="1169"/>
      <c r="K32" s="1169">
        <v>35367</v>
      </c>
      <c r="L32" s="1168"/>
      <c r="M32" s="42"/>
      <c r="N32" s="42"/>
      <c r="O32" s="42"/>
      <c r="P32" s="1163"/>
      <c r="Q32" s="1167"/>
      <c r="R32" s="1161"/>
      <c r="S32" s="1161"/>
    </row>
    <row r="33" spans="1:19" s="37" customFormat="1" ht="15" customHeight="1">
      <c r="A33" s="42"/>
      <c r="B33" s="1166" t="s">
        <v>58</v>
      </c>
      <c r="C33" s="1165">
        <v>1277132</v>
      </c>
      <c r="D33" s="1165"/>
      <c r="E33" s="1165">
        <v>1247700</v>
      </c>
      <c r="F33" s="1165"/>
      <c r="G33" s="1165">
        <v>1202305</v>
      </c>
      <c r="H33" s="1165"/>
      <c r="I33" s="1165">
        <v>1177299</v>
      </c>
      <c r="J33" s="1165"/>
      <c r="K33" s="1165">
        <v>1147632</v>
      </c>
      <c r="L33" s="1164"/>
      <c r="M33" s="42"/>
      <c r="N33" s="42"/>
      <c r="O33" s="42"/>
      <c r="P33" s="1163"/>
      <c r="Q33" s="1162"/>
      <c r="R33" s="1161"/>
      <c r="S33" s="1161"/>
    </row>
    <row r="34" spans="1:19" s="37" customFormat="1" ht="6" customHeight="1">
      <c r="A34" s="42"/>
      <c r="B34" s="42"/>
      <c r="C34" s="2335"/>
      <c r="D34" s="2335"/>
      <c r="E34" s="2335"/>
      <c r="F34" s="2335"/>
      <c r="G34" s="2335"/>
      <c r="H34" s="2335"/>
      <c r="I34" s="2335"/>
      <c r="J34" s="2335"/>
      <c r="K34" s="2335"/>
      <c r="L34" s="2335"/>
      <c r="M34" s="42"/>
      <c r="N34" s="42"/>
      <c r="O34" s="42"/>
      <c r="P34" s="1160"/>
      <c r="Q34" s="42"/>
      <c r="R34" s="42"/>
      <c r="S34" s="42"/>
    </row>
    <row r="35" spans="1:19" s="37" customFormat="1" ht="38.25" customHeight="1">
      <c r="A35" s="42"/>
      <c r="B35" s="2336" t="s">
        <v>1380</v>
      </c>
      <c r="C35" s="2336"/>
      <c r="D35" s="2336"/>
      <c r="E35" s="2336"/>
      <c r="F35" s="2336"/>
      <c r="G35" s="2336"/>
      <c r="H35" s="2336"/>
      <c r="I35" s="2336"/>
      <c r="J35" s="2336"/>
      <c r="K35" s="2336"/>
      <c r="L35" s="2336"/>
      <c r="M35" s="42"/>
      <c r="N35" s="42"/>
      <c r="O35" s="42"/>
      <c r="P35" s="42"/>
      <c r="Q35" s="42"/>
      <c r="R35" s="42"/>
      <c r="S35" s="42"/>
    </row>
    <row r="36" spans="1:19" s="37" customFormat="1" ht="12.75">
      <c r="A36" s="42"/>
      <c r="B36" s="2334" t="s">
        <v>832</v>
      </c>
      <c r="C36" s="2334"/>
      <c r="D36" s="2334"/>
      <c r="E36" s="2334"/>
      <c r="F36" s="2334"/>
      <c r="G36" s="2334"/>
      <c r="H36" s="2334"/>
      <c r="I36" s="1158"/>
      <c r="J36" s="1158"/>
      <c r="K36" s="1158"/>
      <c r="L36" s="1158"/>
      <c r="M36" s="42"/>
      <c r="N36" s="42"/>
      <c r="O36" s="42"/>
      <c r="P36" s="42"/>
      <c r="Q36" s="42"/>
      <c r="R36" s="42"/>
      <c r="S36" s="42"/>
    </row>
    <row r="37" spans="1:19" s="37" customFormat="1" ht="35.450000000000003" customHeight="1">
      <c r="A37" s="42"/>
      <c r="B37" s="2334" t="s">
        <v>833</v>
      </c>
      <c r="C37" s="2334"/>
      <c r="D37" s="2334"/>
      <c r="E37" s="2334"/>
      <c r="F37" s="2334"/>
      <c r="G37" s="2334"/>
      <c r="H37" s="2334"/>
      <c r="I37" s="2334"/>
      <c r="J37" s="2334"/>
      <c r="K37" s="2334"/>
      <c r="L37" s="2334"/>
      <c r="M37" s="42"/>
      <c r="N37" s="42"/>
      <c r="O37" s="42"/>
      <c r="P37" s="1160"/>
      <c r="Q37" s="42"/>
      <c r="R37" s="42"/>
      <c r="S37" s="42"/>
    </row>
    <row r="38" spans="1:19" s="37" customFormat="1" ht="7.35" customHeight="1">
      <c r="A38" s="42"/>
      <c r="B38" s="1159"/>
      <c r="C38" s="1150"/>
      <c r="D38" s="1150"/>
      <c r="E38" s="1150"/>
      <c r="F38" s="1150"/>
      <c r="G38" s="1150"/>
      <c r="H38" s="1150"/>
      <c r="I38" s="1158"/>
      <c r="J38" s="1158"/>
      <c r="K38" s="1158"/>
      <c r="L38" s="1158"/>
      <c r="M38" s="42"/>
      <c r="N38" s="42"/>
      <c r="O38" s="42"/>
      <c r="P38" s="42"/>
      <c r="Q38" s="42"/>
      <c r="R38" s="42"/>
      <c r="S38" s="42"/>
    </row>
    <row r="39" spans="1:19" s="37" customFormat="1" ht="24.6" hidden="1" customHeight="1">
      <c r="A39" s="42"/>
    </row>
    <row r="40" spans="1:19" s="37" customFormat="1" ht="24.6" hidden="1" customHeight="1">
      <c r="A40" s="42"/>
    </row>
    <row r="41" spans="1:19" s="37" customFormat="1" ht="24.6" hidden="1" customHeight="1">
      <c r="A41" s="42"/>
      <c r="C41" s="1157"/>
      <c r="D41" s="1157"/>
      <c r="E41" s="1157"/>
      <c r="F41" s="1157"/>
      <c r="G41" s="1157"/>
    </row>
    <row r="42" spans="1:19" s="37" customFormat="1" ht="24.6" hidden="1" customHeight="1">
      <c r="A42" s="42"/>
      <c r="C42" s="1157"/>
      <c r="D42" s="1157"/>
    </row>
    <row r="43" spans="1:19" s="37" customFormat="1" ht="24.6" hidden="1" customHeight="1">
      <c r="A43" s="42"/>
      <c r="C43" s="1157"/>
      <c r="D43" s="1157"/>
    </row>
    <row r="44" spans="1:19" s="37" customFormat="1" ht="24.6" hidden="1" customHeight="1">
      <c r="A44" s="42"/>
      <c r="C44" s="1157"/>
      <c r="D44" s="1157"/>
    </row>
    <row r="45" spans="1:19" s="37" customFormat="1" ht="24.6" hidden="1" customHeight="1">
      <c r="A45" s="42"/>
    </row>
    <row r="46" spans="1:19" s="37" customFormat="1" ht="24.6" hidden="1" customHeight="1">
      <c r="A46" s="42"/>
    </row>
    <row r="47" spans="1:19" s="37" customFormat="1" ht="24.6" hidden="1" customHeight="1">
      <c r="A47" s="42"/>
    </row>
    <row r="48" spans="1:19" s="37" customFormat="1" ht="24.6" hidden="1" customHeight="1">
      <c r="A48" s="42"/>
    </row>
    <row r="49" spans="1:5" s="37" customFormat="1" ht="24.6" hidden="1" customHeight="1">
      <c r="A49" s="42"/>
    </row>
    <row r="50" spans="1:5" s="37" customFormat="1" ht="24.6" hidden="1" customHeight="1">
      <c r="A50" s="42"/>
      <c r="B50" s="243"/>
      <c r="C50" s="243"/>
      <c r="D50" s="243"/>
      <c r="E50" s="243"/>
    </row>
    <row r="51" spans="1:5" s="37" customFormat="1" ht="24.6" hidden="1" customHeight="1">
      <c r="A51" s="42"/>
      <c r="B51" s="243"/>
      <c r="C51" s="243"/>
      <c r="D51" s="243"/>
      <c r="E51" s="243"/>
    </row>
    <row r="52" spans="1:5" s="37" customFormat="1" ht="24.6" hidden="1" customHeight="1">
      <c r="A52" s="42"/>
      <c r="B52" s="243"/>
      <c r="C52" s="243"/>
      <c r="D52" s="243"/>
      <c r="E52" s="243"/>
    </row>
    <row r="53" spans="1:5" s="37" customFormat="1" ht="24.6" hidden="1" customHeight="1">
      <c r="A53" s="42"/>
      <c r="B53" s="243"/>
      <c r="C53" s="243"/>
      <c r="D53" s="243"/>
      <c r="E53" s="243"/>
    </row>
    <row r="54" spans="1:5" s="37" customFormat="1" ht="24.6" hidden="1" customHeight="1">
      <c r="A54" s="42"/>
      <c r="B54" s="243"/>
      <c r="C54" s="243"/>
      <c r="D54" s="243"/>
      <c r="E54" s="243"/>
    </row>
    <row r="55" spans="1:5" s="37" customFormat="1" ht="24.6" hidden="1" customHeight="1">
      <c r="A55" s="42"/>
    </row>
    <row r="56" spans="1:5" s="37" customFormat="1" ht="24.6" hidden="1" customHeight="1">
      <c r="A56" s="42"/>
    </row>
    <row r="57" spans="1:5" s="37" customFormat="1" ht="24.6" hidden="1" customHeight="1">
      <c r="A57" s="42"/>
    </row>
    <row r="58" spans="1:5" s="37" customFormat="1" ht="24.6" hidden="1" customHeight="1">
      <c r="A58" s="42"/>
    </row>
    <row r="59" spans="1:5" s="37" customFormat="1" ht="24.6" hidden="1" customHeight="1">
      <c r="A59" s="42"/>
    </row>
    <row r="60" spans="1:5" s="37" customFormat="1" ht="24.6" hidden="1" customHeight="1">
      <c r="A60" s="42"/>
    </row>
    <row r="61" spans="1:5" s="37" customFormat="1" ht="24.6" hidden="1" customHeight="1">
      <c r="A61" s="42"/>
    </row>
    <row r="62" spans="1:5" s="37" customFormat="1" ht="12.75" hidden="1">
      <c r="A62" s="42"/>
    </row>
    <row r="63" spans="1:5" s="37" customFormat="1" ht="12.75" hidden="1">
      <c r="A63" s="42"/>
    </row>
    <row r="64" spans="1:5" s="37" customFormat="1" ht="12.75" hidden="1">
      <c r="A64" s="42"/>
    </row>
    <row r="65" spans="1:1" s="37" customFormat="1" ht="12.75" hidden="1">
      <c r="A65" s="42"/>
    </row>
    <row r="66" spans="1:1" s="37" customFormat="1" ht="12.75" hidden="1">
      <c r="A66" s="42"/>
    </row>
    <row r="67" spans="1:1" s="37" customFormat="1" ht="12.75" hidden="1">
      <c r="A67" s="42"/>
    </row>
    <row r="68" spans="1:1" s="37" customFormat="1" ht="12.75" hidden="1">
      <c r="A68" s="42"/>
    </row>
    <row r="69" spans="1:1" s="37" customFormat="1" ht="12.75" hidden="1">
      <c r="A69" s="42"/>
    </row>
    <row r="70" spans="1:1" s="37" customFormat="1" ht="12.75" hidden="1">
      <c r="A70" s="42"/>
    </row>
    <row r="71" spans="1:1" s="37" customFormat="1" ht="12.75" hidden="1">
      <c r="A71" s="42"/>
    </row>
    <row r="72" spans="1:1" s="37" customFormat="1" ht="12.75" hidden="1">
      <c r="A72" s="42"/>
    </row>
    <row r="73" spans="1:1" s="37" customFormat="1" ht="12.75" hidden="1">
      <c r="A73" s="42"/>
    </row>
    <row r="74" spans="1:1" s="37" customFormat="1" ht="12.75" hidden="1">
      <c r="A74" s="42"/>
    </row>
    <row r="75" spans="1:1" s="37" customFormat="1" ht="12.75" hidden="1">
      <c r="A75" s="42"/>
    </row>
    <row r="76" spans="1:1" s="37" customFormat="1" ht="12.75" hidden="1">
      <c r="A76" s="42"/>
    </row>
    <row r="77" spans="1:1" s="37" customFormat="1" ht="12.75" hidden="1">
      <c r="A77" s="42"/>
    </row>
    <row r="78" spans="1:1" s="37" customFormat="1" ht="12.75" hidden="1">
      <c r="A78" s="42"/>
    </row>
    <row r="79" spans="1:1" s="37" customFormat="1" ht="12.75" hidden="1">
      <c r="A79" s="42"/>
    </row>
    <row r="80" spans="1:1" s="37" customFormat="1" ht="12.75" hidden="1">
      <c r="A80" s="42"/>
    </row>
    <row r="81" spans="1:1" s="37" customFormat="1" ht="12.75" hidden="1">
      <c r="A81" s="42"/>
    </row>
    <row r="82" spans="1:1" s="37" customFormat="1" ht="12.75" hidden="1">
      <c r="A82" s="42"/>
    </row>
    <row r="83" spans="1:1" s="37" customFormat="1" ht="12.75" hidden="1">
      <c r="A83" s="42"/>
    </row>
    <row r="84" spans="1:1" s="37" customFormat="1" ht="12.75" hidden="1">
      <c r="A84" s="42"/>
    </row>
    <row r="85" spans="1:1" s="37" customFormat="1" ht="12.75" hidden="1">
      <c r="A85" s="42"/>
    </row>
    <row r="86" spans="1:1" s="37" customFormat="1" ht="12.75" hidden="1">
      <c r="A86" s="42"/>
    </row>
    <row r="87" spans="1:1" s="37" customFormat="1" ht="12.75" hidden="1">
      <c r="A87" s="42"/>
    </row>
    <row r="88" spans="1:1" s="37" customFormat="1" ht="12.75" hidden="1">
      <c r="A88" s="42"/>
    </row>
    <row r="89" spans="1:1" s="37" customFormat="1" ht="12.75" hidden="1">
      <c r="A89" s="42"/>
    </row>
    <row r="90" spans="1:1" s="37" customFormat="1" ht="12.75" hidden="1">
      <c r="A90" s="42"/>
    </row>
    <row r="91" spans="1:1" s="37" customFormat="1" ht="12.75" hidden="1">
      <c r="A91" s="42"/>
    </row>
    <row r="92" spans="1:1" s="37" customFormat="1" ht="12.75" hidden="1">
      <c r="A92" s="42"/>
    </row>
    <row r="93" spans="1:1" s="37" customFormat="1" ht="12.75" hidden="1">
      <c r="A93" s="42"/>
    </row>
    <row r="94" spans="1:1" s="37" customFormat="1" ht="12.75" hidden="1">
      <c r="A94" s="42"/>
    </row>
    <row r="95" spans="1:1" s="37" customFormat="1" ht="12.75" hidden="1">
      <c r="A95" s="42"/>
    </row>
    <row r="96" spans="1:1" s="37" customFormat="1" ht="12.75" hidden="1">
      <c r="A96" s="42"/>
    </row>
    <row r="97" spans="1:1" s="37" customFormat="1" ht="12.75" hidden="1">
      <c r="A97" s="42"/>
    </row>
    <row r="98" spans="1:1" s="37" customFormat="1" ht="12.75" hidden="1">
      <c r="A98" s="42"/>
    </row>
    <row r="99" spans="1:1" s="37" customFormat="1" ht="12.75" hidden="1">
      <c r="A99" s="42"/>
    </row>
    <row r="100" spans="1:1" s="37" customFormat="1" ht="12.75" hidden="1">
      <c r="A100" s="42"/>
    </row>
    <row r="101" spans="1:1" s="37" customFormat="1" ht="12.75" hidden="1">
      <c r="A101" s="42"/>
    </row>
    <row r="102" spans="1:1" s="37" customFormat="1" ht="12.75" hidden="1">
      <c r="A102" s="42"/>
    </row>
    <row r="103" spans="1:1" s="37" customFormat="1" ht="12.75" hidden="1">
      <c r="A103" s="42"/>
    </row>
    <row r="104" spans="1:1" s="37" customFormat="1" ht="12.75" hidden="1">
      <c r="A104" s="42"/>
    </row>
    <row r="105" spans="1:1" s="37" customFormat="1" ht="12.75" hidden="1">
      <c r="A105" s="42"/>
    </row>
  </sheetData>
  <mergeCells count="17">
    <mergeCell ref="B37:L37"/>
    <mergeCell ref="G34:H34"/>
    <mergeCell ref="K34:L34"/>
    <mergeCell ref="B36:H36"/>
    <mergeCell ref="I34:J34"/>
    <mergeCell ref="E34:F34"/>
    <mergeCell ref="C34:D34"/>
    <mergeCell ref="B35:L35"/>
    <mergeCell ref="H5:J5"/>
    <mergeCell ref="K5:K6"/>
    <mergeCell ref="L5:L6"/>
    <mergeCell ref="B4:B6"/>
    <mergeCell ref="C4:G4"/>
    <mergeCell ref="H4:L4"/>
    <mergeCell ref="C5:E5"/>
    <mergeCell ref="F5:F6"/>
    <mergeCell ref="G5:G6"/>
  </mergeCells>
  <conditionalFormatting sqref="G19">
    <cfRule type="cellIs" dxfId="33" priority="1" stopIfTrue="1" operator="equal">
      <formula>"ok"</formula>
    </cfRule>
    <cfRule type="cellIs" dxfId="32" priority="2" stopIfTrue="1" operator="equal">
      <formula>"??"</formula>
    </cfRule>
  </conditionalFormatting>
  <hyperlinks>
    <hyperlink ref="B1" location="ToC!A1" display="Retour à la table des matières" xr:uid="{00000000-0004-0000-2E00-000000000000}"/>
  </hyperlinks>
  <pageMargins left="0.51181102362204722" right="0.51181102362204722" top="0.51181102362204722" bottom="0.51181102362204722" header="0.23622047244094491" footer="0.23622047244094491"/>
  <pageSetup scale="81" firstPageNumber="6" orientation="landscape" r:id="rId1"/>
  <headerFooter>
    <oddFooter>&amp;L&amp;G&amp;CInformations supplémentaires sur les 
fonds propres réglementaires&amp;RPage &amp;P de &amp;N]</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C265-474B-4E8D-B944-90C68AC3CB5C}">
  <sheetPr codeName="Sheet44">
    <tabColor rgb="FF92D050"/>
    <pageSetUpPr fitToPage="1"/>
  </sheetPr>
  <dimension ref="A1:S106"/>
  <sheetViews>
    <sheetView zoomScale="90" zoomScaleNormal="90" zoomScaleSheetLayoutView="85" workbookViewId="0"/>
  </sheetViews>
  <sheetFormatPr defaultColWidth="0" defaultRowHeight="12.75" zeroHeight="1"/>
  <cols>
    <col min="1" max="1" width="1.42578125" style="1214" customWidth="1"/>
    <col min="2" max="2" width="26.85546875" style="1214" customWidth="1"/>
    <col min="3" max="3" width="18.42578125" style="1213" customWidth="1"/>
    <col min="4" max="4" width="16.42578125" style="1213" customWidth="1"/>
    <col min="5" max="6" width="18.42578125" style="1213" customWidth="1"/>
    <col min="7" max="7" width="17.42578125" style="1213" customWidth="1"/>
    <col min="8" max="9" width="18.42578125" style="1213" customWidth="1"/>
    <col min="10" max="10" width="18.42578125" style="1212" customWidth="1"/>
    <col min="11" max="11" width="1.42578125" style="1212" customWidth="1"/>
    <col min="12" max="12" width="0" style="1212" hidden="1" customWidth="1"/>
    <col min="13" max="16384" width="8.42578125" style="1212" hidden="1"/>
  </cols>
  <sheetData>
    <row r="1" spans="1:19" ht="12.2" customHeight="1">
      <c r="A1" s="1295"/>
      <c r="B1" s="100" t="s">
        <v>5</v>
      </c>
      <c r="C1" s="1294"/>
      <c r="D1" s="1294"/>
      <c r="E1" s="1294"/>
      <c r="F1" s="1294"/>
      <c r="G1" s="1294"/>
      <c r="H1" s="1294"/>
      <c r="I1" s="1294"/>
      <c r="J1" s="1283"/>
      <c r="K1" s="1283"/>
      <c r="L1" s="1283"/>
      <c r="M1" s="1283"/>
      <c r="N1" s="1283"/>
      <c r="O1" s="1283"/>
      <c r="P1" s="1283"/>
      <c r="Q1" s="1283"/>
      <c r="R1" s="1283"/>
      <c r="S1" s="1283"/>
    </row>
    <row r="2" spans="1:19" s="1289" customFormat="1" ht="20.100000000000001" customHeight="1">
      <c r="A2" s="1293"/>
      <c r="B2" s="1154" t="s">
        <v>1386</v>
      </c>
      <c r="C2" s="1292"/>
      <c r="D2" s="1292"/>
      <c r="E2" s="1292"/>
      <c r="F2" s="1292"/>
      <c r="G2" s="1048"/>
      <c r="H2" s="1048"/>
      <c r="I2" s="1048"/>
      <c r="J2" s="1291"/>
      <c r="K2" s="1290"/>
    </row>
    <row r="3" spans="1:19">
      <c r="A3" s="1288"/>
      <c r="B3" s="1287" t="s">
        <v>530</v>
      </c>
      <c r="C3" s="1285"/>
      <c r="D3" s="1285"/>
      <c r="E3" s="1285"/>
      <c r="F3" s="1286"/>
      <c r="G3" s="1285"/>
      <c r="H3" s="1285"/>
      <c r="I3" s="1285"/>
      <c r="J3" s="1284"/>
      <c r="K3" s="1283"/>
    </row>
    <row r="4" spans="1:19" s="1215" customFormat="1">
      <c r="A4" s="1282"/>
      <c r="B4" s="2337" t="s">
        <v>701</v>
      </c>
      <c r="C4" s="2342" t="str">
        <f>CurrQtr</f>
        <v>T3 2023 
Bâle III révisé</v>
      </c>
      <c r="D4" s="2343"/>
      <c r="E4" s="2343"/>
      <c r="F4" s="2344"/>
      <c r="G4" s="2343" t="str">
        <f>LastQtr</f>
        <v>T2 2023 _x000D_
Bâle III révisé</v>
      </c>
      <c r="H4" s="2343"/>
      <c r="I4" s="2343"/>
      <c r="J4" s="2345"/>
      <c r="K4" s="1220"/>
    </row>
    <row r="5" spans="1:19" s="1251" customFormat="1" ht="27" customHeight="1">
      <c r="A5" s="1252"/>
      <c r="B5" s="2338"/>
      <c r="C5" s="1281" t="s">
        <v>60</v>
      </c>
      <c r="D5" s="1279" t="s">
        <v>541</v>
      </c>
      <c r="E5" s="1278" t="s">
        <v>831</v>
      </c>
      <c r="F5" s="1280" t="s">
        <v>58</v>
      </c>
      <c r="G5" s="1279" t="s">
        <v>60</v>
      </c>
      <c r="H5" s="1279" t="s">
        <v>541</v>
      </c>
      <c r="I5" s="1278" t="s">
        <v>831</v>
      </c>
      <c r="J5" s="1277" t="s">
        <v>58</v>
      </c>
      <c r="K5" s="1252"/>
    </row>
    <row r="6" spans="1:19" s="1215" customFormat="1">
      <c r="A6" s="1223"/>
      <c r="B6" s="1276" t="s">
        <v>707</v>
      </c>
      <c r="C6" s="1275"/>
      <c r="D6" s="1272"/>
      <c r="E6" s="1272"/>
      <c r="F6" s="1274"/>
      <c r="G6" s="1273"/>
      <c r="H6" s="1272"/>
      <c r="I6" s="1272"/>
      <c r="J6" s="1271"/>
      <c r="K6" s="1220"/>
    </row>
    <row r="7" spans="1:19" s="1215" customFormat="1" ht="16.350000000000001" customHeight="1">
      <c r="A7" s="1223"/>
      <c r="B7" s="1246" t="s">
        <v>540</v>
      </c>
      <c r="C7" s="1267">
        <v>209696</v>
      </c>
      <c r="D7" s="1240">
        <v>33745</v>
      </c>
      <c r="E7" s="1240">
        <v>73178</v>
      </c>
      <c r="F7" s="1266">
        <v>316619</v>
      </c>
      <c r="G7" s="1268">
        <v>193195</v>
      </c>
      <c r="H7" s="1268">
        <v>33188</v>
      </c>
      <c r="I7" s="1268">
        <v>75124</v>
      </c>
      <c r="J7" s="1238">
        <v>301507</v>
      </c>
      <c r="K7" s="1220"/>
    </row>
    <row r="8" spans="1:19" s="1215" customFormat="1" ht="16.350000000000001" customHeight="1">
      <c r="A8" s="1223"/>
      <c r="B8" s="1243" t="s">
        <v>544</v>
      </c>
      <c r="C8" s="1267">
        <v>173205</v>
      </c>
      <c r="D8" s="1240">
        <v>55931</v>
      </c>
      <c r="E8" s="1240">
        <v>40484</v>
      </c>
      <c r="F8" s="1266">
        <v>269620</v>
      </c>
      <c r="G8" s="1268">
        <v>181000</v>
      </c>
      <c r="H8" s="1268">
        <v>63472</v>
      </c>
      <c r="I8" s="1268">
        <v>27957</v>
      </c>
      <c r="J8" s="1238">
        <v>272429</v>
      </c>
      <c r="K8" s="1220"/>
    </row>
    <row r="9" spans="1:19" s="1215" customFormat="1" ht="16.350000000000001" customHeight="1">
      <c r="A9" s="1223"/>
      <c r="B9" s="1243" t="s">
        <v>510</v>
      </c>
      <c r="C9" s="1267">
        <v>36017</v>
      </c>
      <c r="D9" s="1240">
        <v>3005</v>
      </c>
      <c r="E9" s="1240">
        <v>6974</v>
      </c>
      <c r="F9" s="1266">
        <v>45996</v>
      </c>
      <c r="G9" s="1268">
        <v>37547</v>
      </c>
      <c r="H9" s="1268">
        <v>2797</v>
      </c>
      <c r="I9" s="1268">
        <v>5637</v>
      </c>
      <c r="J9" s="1238">
        <v>45981</v>
      </c>
      <c r="K9" s="1220"/>
    </row>
    <row r="10" spans="1:19" s="1236" customFormat="1" ht="25.5">
      <c r="A10" s="1242"/>
      <c r="B10" s="1241" t="s">
        <v>716</v>
      </c>
      <c r="C10" s="1267">
        <v>418918</v>
      </c>
      <c r="D10" s="1240">
        <v>92681</v>
      </c>
      <c r="E10" s="1240">
        <v>120636</v>
      </c>
      <c r="F10" s="1266">
        <v>632235</v>
      </c>
      <c r="G10" s="1240">
        <v>411742</v>
      </c>
      <c r="H10" s="1240">
        <v>99457</v>
      </c>
      <c r="I10" s="1240">
        <v>108718</v>
      </c>
      <c r="J10" s="1238">
        <v>619917</v>
      </c>
      <c r="K10" s="1237"/>
    </row>
    <row r="11" spans="1:19" s="1215" customFormat="1" ht="16.350000000000001" customHeight="1">
      <c r="A11" s="1223"/>
      <c r="B11" s="1241"/>
      <c r="C11" s="1267"/>
      <c r="D11" s="1240"/>
      <c r="E11" s="1240"/>
      <c r="F11" s="1266"/>
      <c r="G11" s="1240"/>
      <c r="H11" s="1240"/>
      <c r="I11" s="1240"/>
      <c r="J11" s="1238"/>
      <c r="K11" s="1220"/>
    </row>
    <row r="12" spans="1:19" s="1215" customFormat="1">
      <c r="A12" s="1223"/>
      <c r="B12" s="1241" t="s">
        <v>662</v>
      </c>
      <c r="C12" s="1267"/>
      <c r="D12" s="1240"/>
      <c r="E12" s="1240"/>
      <c r="F12" s="1266"/>
      <c r="G12" s="1240"/>
      <c r="H12" s="1240"/>
      <c r="I12" s="1240"/>
      <c r="J12" s="1238"/>
      <c r="K12" s="1220"/>
    </row>
    <row r="13" spans="1:19" s="1215" customFormat="1" ht="16.350000000000001" customHeight="1">
      <c r="A13" s="1223"/>
      <c r="B13" s="1246" t="s">
        <v>540</v>
      </c>
      <c r="C13" s="1267">
        <v>31207</v>
      </c>
      <c r="D13" s="1240">
        <v>55939</v>
      </c>
      <c r="E13" s="1240">
        <v>0</v>
      </c>
      <c r="F13" s="1266">
        <v>87146</v>
      </c>
      <c r="G13" s="1268">
        <v>32518</v>
      </c>
      <c r="H13" s="1268">
        <v>54397</v>
      </c>
      <c r="I13" s="1240">
        <v>0</v>
      </c>
      <c r="J13" s="1238">
        <v>86915</v>
      </c>
      <c r="K13" s="1220"/>
    </row>
    <row r="14" spans="1:19" s="1215" customFormat="1" ht="16.350000000000001" customHeight="1">
      <c r="A14" s="1223"/>
      <c r="B14" s="1243" t="s">
        <v>544</v>
      </c>
      <c r="C14" s="1270">
        <v>259636</v>
      </c>
      <c r="D14" s="1245">
        <v>0</v>
      </c>
      <c r="E14" s="1240">
        <v>0</v>
      </c>
      <c r="F14" s="1266">
        <v>259636</v>
      </c>
      <c r="G14" s="1269">
        <v>263277</v>
      </c>
      <c r="H14" s="1269">
        <v>0</v>
      </c>
      <c r="I14" s="1240">
        <v>0</v>
      </c>
      <c r="J14" s="1238">
        <v>263277</v>
      </c>
      <c r="K14" s="1220"/>
    </row>
    <row r="15" spans="1:19" s="1215" customFormat="1" ht="16.350000000000001" customHeight="1">
      <c r="A15" s="1223"/>
      <c r="B15" s="1243" t="s">
        <v>510</v>
      </c>
      <c r="C15" s="1270">
        <v>16877</v>
      </c>
      <c r="D15" s="1245">
        <v>0</v>
      </c>
      <c r="E15" s="1240">
        <v>0</v>
      </c>
      <c r="F15" s="1266">
        <v>16877</v>
      </c>
      <c r="G15" s="1269">
        <v>16700</v>
      </c>
      <c r="H15" s="1269">
        <v>0</v>
      </c>
      <c r="I15" s="1240">
        <v>0</v>
      </c>
      <c r="J15" s="1238">
        <v>16700</v>
      </c>
      <c r="K15" s="1220"/>
    </row>
    <row r="16" spans="1:19" s="1215" customFormat="1" ht="16.350000000000001" customHeight="1">
      <c r="A16" s="1223"/>
      <c r="B16" s="1243" t="s">
        <v>834</v>
      </c>
      <c r="C16" s="1267">
        <v>40964</v>
      </c>
      <c r="D16" s="1240">
        <v>41313</v>
      </c>
      <c r="E16" s="1240">
        <v>0</v>
      </c>
      <c r="F16" s="1266">
        <v>82277</v>
      </c>
      <c r="G16" s="1268">
        <v>40307</v>
      </c>
      <c r="H16" s="1268">
        <v>41886</v>
      </c>
      <c r="I16" s="1240">
        <v>0</v>
      </c>
      <c r="J16" s="1238">
        <v>82193</v>
      </c>
      <c r="K16" s="1220"/>
    </row>
    <row r="17" spans="1:11" s="1236" customFormat="1">
      <c r="A17" s="1242"/>
      <c r="B17" s="1241" t="s">
        <v>717</v>
      </c>
      <c r="C17" s="1267">
        <v>348684</v>
      </c>
      <c r="D17" s="1240">
        <v>97252</v>
      </c>
      <c r="E17" s="1240">
        <v>0</v>
      </c>
      <c r="F17" s="1266">
        <v>445936</v>
      </c>
      <c r="G17" s="1240">
        <v>352802</v>
      </c>
      <c r="H17" s="1240">
        <v>96283</v>
      </c>
      <c r="I17" s="1240">
        <v>0</v>
      </c>
      <c r="J17" s="1238">
        <v>449085</v>
      </c>
      <c r="K17" s="1237"/>
    </row>
    <row r="18" spans="1:11" s="1215" customFormat="1">
      <c r="A18" s="1223"/>
      <c r="B18" s="1235"/>
      <c r="C18" s="1265"/>
      <c r="D18" s="1234"/>
      <c r="E18" s="1234"/>
      <c r="F18" s="1264"/>
      <c r="G18" s="1234"/>
      <c r="H18" s="1234"/>
      <c r="I18" s="1234"/>
      <c r="J18" s="1232"/>
      <c r="K18" s="1220"/>
    </row>
    <row r="19" spans="1:11" s="1215" customFormat="1" ht="16.350000000000001" customHeight="1">
      <c r="A19" s="1223"/>
      <c r="B19" s="1231" t="s">
        <v>58</v>
      </c>
      <c r="C19" s="1263">
        <v>767602</v>
      </c>
      <c r="D19" s="1230">
        <v>189933</v>
      </c>
      <c r="E19" s="1230">
        <v>120636</v>
      </c>
      <c r="F19" s="1262">
        <v>1078171</v>
      </c>
      <c r="G19" s="1230">
        <v>764544</v>
      </c>
      <c r="H19" s="1230">
        <v>195740</v>
      </c>
      <c r="I19" s="1230">
        <v>108718</v>
      </c>
      <c r="J19" s="1228">
        <v>1069002</v>
      </c>
      <c r="K19" s="1220"/>
    </row>
    <row r="20" spans="1:11" s="1215" customFormat="1" ht="23.85" customHeight="1">
      <c r="A20" s="1223"/>
      <c r="B20" s="1261"/>
      <c r="C20" s="1260"/>
      <c r="D20" s="1259"/>
      <c r="E20" s="1259"/>
      <c r="F20" s="1258"/>
      <c r="G20" s="1257"/>
      <c r="H20" s="1257"/>
      <c r="I20" s="1257"/>
      <c r="J20" s="1257"/>
      <c r="K20" s="1220"/>
    </row>
    <row r="21" spans="1:11" s="1251" customFormat="1" ht="26.85" customHeight="1">
      <c r="A21" s="1252"/>
      <c r="B21" s="1256" t="s">
        <v>701</v>
      </c>
      <c r="C21" s="1254" t="str">
        <f>Last2Qtr</f>
        <v>T1 2023 _x000D_
Bâle III</v>
      </c>
      <c r="D21" s="1255"/>
      <c r="E21" s="1254" t="str">
        <f>Last3Qtr</f>
        <v>T4 2022 _x000D_
Bâle III</v>
      </c>
      <c r="F21" s="1255"/>
      <c r="G21" s="1254" t="str">
        <f>Last4Qtr</f>
        <v>T3 2022 _x000D_
Bâle III</v>
      </c>
      <c r="H21" s="1255"/>
      <c r="I21" s="1254" t="s">
        <v>1439</v>
      </c>
      <c r="J21" s="1253"/>
      <c r="K21" s="1252"/>
    </row>
    <row r="22" spans="1:11" s="1215" customFormat="1" ht="14.85" customHeight="1">
      <c r="A22" s="1223"/>
      <c r="B22" s="1250" t="s">
        <v>707</v>
      </c>
      <c r="C22" s="1248"/>
      <c r="D22" s="1249"/>
      <c r="E22" s="1248"/>
      <c r="F22" s="1249"/>
      <c r="G22" s="1248"/>
      <c r="H22" s="1249"/>
      <c r="I22" s="1248"/>
      <c r="J22" s="1247"/>
      <c r="K22" s="1220"/>
    </row>
    <row r="23" spans="1:11" s="1215" customFormat="1" ht="16.350000000000001" customHeight="1">
      <c r="A23" s="1223"/>
      <c r="B23" s="1246" t="s">
        <v>540</v>
      </c>
      <c r="C23" s="1239">
        <v>334670</v>
      </c>
      <c r="D23" s="1240"/>
      <c r="E23" s="1239">
        <v>315321</v>
      </c>
      <c r="F23" s="1240"/>
      <c r="G23" s="1239">
        <v>295682</v>
      </c>
      <c r="H23" s="1240"/>
      <c r="I23" s="1239">
        <v>296301</v>
      </c>
      <c r="J23" s="1238"/>
      <c r="K23" s="1220"/>
    </row>
    <row r="24" spans="1:11" s="1215" customFormat="1" ht="16.350000000000001" customHeight="1">
      <c r="A24" s="1223"/>
      <c r="B24" s="1243" t="s">
        <v>544</v>
      </c>
      <c r="C24" s="1239">
        <v>295791</v>
      </c>
      <c r="D24" s="1240"/>
      <c r="E24" s="1239">
        <v>291225</v>
      </c>
      <c r="F24" s="1240"/>
      <c r="G24" s="1239">
        <v>282025</v>
      </c>
      <c r="H24" s="1240"/>
      <c r="I24" s="1239">
        <v>269793</v>
      </c>
      <c r="J24" s="1238"/>
      <c r="K24" s="1220"/>
    </row>
    <row r="25" spans="1:11" s="1215" customFormat="1" ht="16.350000000000001" customHeight="1">
      <c r="A25" s="1223"/>
      <c r="B25" s="1243" t="s">
        <v>510</v>
      </c>
      <c r="C25" s="1239">
        <v>42241</v>
      </c>
      <c r="D25" s="1240"/>
      <c r="E25" s="1239">
        <v>45636</v>
      </c>
      <c r="F25" s="1240"/>
      <c r="G25" s="1239">
        <v>40836</v>
      </c>
      <c r="H25" s="1240"/>
      <c r="I25" s="1239">
        <v>36474</v>
      </c>
      <c r="J25" s="1238"/>
      <c r="K25" s="1220"/>
    </row>
    <row r="26" spans="1:11" s="1236" customFormat="1" ht="25.5">
      <c r="A26" s="1242"/>
      <c r="B26" s="1241" t="s">
        <v>716</v>
      </c>
      <c r="C26" s="1239">
        <v>672702</v>
      </c>
      <c r="D26" s="1240"/>
      <c r="E26" s="1239">
        <v>652182</v>
      </c>
      <c r="F26" s="1240"/>
      <c r="G26" s="1239">
        <v>618543</v>
      </c>
      <c r="H26" s="1240"/>
      <c r="I26" s="1239">
        <v>602568</v>
      </c>
      <c r="J26" s="1238"/>
      <c r="K26" s="1237"/>
    </row>
    <row r="27" spans="1:11" s="1215" customFormat="1" ht="16.350000000000001" customHeight="1">
      <c r="A27" s="1223"/>
      <c r="B27" s="1241"/>
      <c r="C27" s="1239"/>
      <c r="D27" s="1240"/>
      <c r="E27" s="1239"/>
      <c r="F27" s="1240"/>
      <c r="G27" s="1239"/>
      <c r="H27" s="1240"/>
      <c r="I27" s="1239"/>
      <c r="J27" s="1238"/>
      <c r="K27" s="1220"/>
    </row>
    <row r="28" spans="1:11" s="1215" customFormat="1" ht="14.85" customHeight="1">
      <c r="A28" s="1223"/>
      <c r="B28" s="1241" t="s">
        <v>662</v>
      </c>
      <c r="C28" s="1239"/>
      <c r="D28" s="1240"/>
      <c r="E28" s="1239"/>
      <c r="F28" s="1240"/>
      <c r="G28" s="1239"/>
      <c r="H28" s="1240"/>
      <c r="I28" s="1239"/>
      <c r="J28" s="1238"/>
      <c r="K28" s="1220"/>
    </row>
    <row r="29" spans="1:11" s="1215" customFormat="1" ht="16.350000000000001" customHeight="1">
      <c r="A29" s="1223"/>
      <c r="B29" s="1246" t="s">
        <v>540</v>
      </c>
      <c r="C29" s="1239">
        <v>57892</v>
      </c>
      <c r="D29" s="1240"/>
      <c r="E29" s="1239">
        <v>56047</v>
      </c>
      <c r="F29" s="1240"/>
      <c r="G29" s="1239">
        <v>53310</v>
      </c>
      <c r="H29" s="1240"/>
      <c r="I29" s="1239">
        <v>48374</v>
      </c>
      <c r="J29" s="1238"/>
      <c r="K29" s="1220"/>
    </row>
    <row r="30" spans="1:11" s="1215" customFormat="1" ht="16.350000000000001" customHeight="1">
      <c r="A30" s="1223"/>
      <c r="B30" s="1243" t="s">
        <v>544</v>
      </c>
      <c r="C30" s="1244">
        <v>267355</v>
      </c>
      <c r="D30" s="1245"/>
      <c r="E30" s="1244">
        <v>267711</v>
      </c>
      <c r="F30" s="1245"/>
      <c r="G30" s="1244">
        <v>267101</v>
      </c>
      <c r="H30" s="1245"/>
      <c r="I30" s="1244">
        <v>264220</v>
      </c>
      <c r="J30" s="1238"/>
      <c r="K30" s="1220"/>
    </row>
    <row r="31" spans="1:11" s="1215" customFormat="1" ht="16.350000000000001" customHeight="1">
      <c r="A31" s="1223"/>
      <c r="B31" s="1243" t="s">
        <v>510</v>
      </c>
      <c r="C31" s="1244">
        <v>16629</v>
      </c>
      <c r="D31" s="1245"/>
      <c r="E31" s="1244">
        <v>16917</v>
      </c>
      <c r="F31" s="1245"/>
      <c r="G31" s="1244">
        <v>16720</v>
      </c>
      <c r="H31" s="1245"/>
      <c r="I31" s="1244">
        <v>16529</v>
      </c>
      <c r="J31" s="1238"/>
      <c r="K31" s="1220"/>
    </row>
    <row r="32" spans="1:11" s="1215" customFormat="1" ht="16.350000000000001" customHeight="1">
      <c r="A32" s="1223"/>
      <c r="B32" s="1243" t="s">
        <v>834</v>
      </c>
      <c r="C32" s="1239">
        <v>71798</v>
      </c>
      <c r="D32" s="1240"/>
      <c r="E32" s="1239">
        <v>71063</v>
      </c>
      <c r="F32" s="1240"/>
      <c r="G32" s="1239">
        <v>69449</v>
      </c>
      <c r="H32" s="1240"/>
      <c r="I32" s="1239">
        <v>67863</v>
      </c>
      <c r="J32" s="1238"/>
      <c r="K32" s="1220"/>
    </row>
    <row r="33" spans="1:11" s="1236" customFormat="1" ht="16.350000000000001" customHeight="1">
      <c r="A33" s="1242"/>
      <c r="B33" s="1241" t="s">
        <v>717</v>
      </c>
      <c r="C33" s="1239">
        <v>413674</v>
      </c>
      <c r="D33" s="1240"/>
      <c r="E33" s="1239">
        <v>411738</v>
      </c>
      <c r="F33" s="1240"/>
      <c r="G33" s="1239">
        <v>406580</v>
      </c>
      <c r="H33" s="1240"/>
      <c r="I33" s="1239">
        <v>396986</v>
      </c>
      <c r="J33" s="1238"/>
      <c r="K33" s="1237"/>
    </row>
    <row r="34" spans="1:11" s="1215" customFormat="1" ht="15" customHeight="1">
      <c r="A34" s="1223"/>
      <c r="B34" s="1235"/>
      <c r="C34" s="1233"/>
      <c r="D34" s="1234"/>
      <c r="E34" s="1233"/>
      <c r="F34" s="1234"/>
      <c r="G34" s="1233"/>
      <c r="H34" s="1234"/>
      <c r="I34" s="1233"/>
      <c r="J34" s="1232"/>
      <c r="K34" s="1220"/>
    </row>
    <row r="35" spans="1:11" s="1215" customFormat="1" ht="16.350000000000001" customHeight="1">
      <c r="A35" s="1223"/>
      <c r="B35" s="1231" t="s">
        <v>58</v>
      </c>
      <c r="C35" s="1229">
        <v>1086376</v>
      </c>
      <c r="D35" s="1230"/>
      <c r="E35" s="1229">
        <v>1063920</v>
      </c>
      <c r="F35" s="1230"/>
      <c r="G35" s="1229">
        <v>1025123</v>
      </c>
      <c r="H35" s="1230"/>
      <c r="I35" s="1229">
        <v>999554</v>
      </c>
      <c r="J35" s="1228"/>
      <c r="K35" s="1220"/>
    </row>
    <row r="36" spans="1:11" s="1215" customFormat="1" ht="8.85" customHeight="1">
      <c r="A36" s="1223"/>
      <c r="B36" s="1227"/>
      <c r="C36" s="1226"/>
      <c r="D36" s="1226"/>
      <c r="E36" s="1226"/>
      <c r="F36" s="1226"/>
      <c r="G36" s="1226"/>
      <c r="H36" s="1226"/>
      <c r="I36" s="1225"/>
      <c r="J36" s="1220"/>
      <c r="K36" s="1220"/>
    </row>
    <row r="37" spans="1:11" s="1215" customFormat="1" ht="13.7" customHeight="1">
      <c r="A37" s="1224"/>
      <c r="B37" s="2341" t="s">
        <v>835</v>
      </c>
      <c r="C37" s="2341"/>
      <c r="D37" s="2341"/>
      <c r="E37" s="2341"/>
      <c r="F37" s="2341"/>
      <c r="G37" s="2341"/>
      <c r="H37" s="2341"/>
      <c r="I37" s="2341"/>
      <c r="J37" s="2341"/>
      <c r="K37" s="1220"/>
    </row>
    <row r="38" spans="1:11" s="1215" customFormat="1" ht="13.7" customHeight="1">
      <c r="A38" s="1224"/>
      <c r="B38" s="2341" t="s">
        <v>836</v>
      </c>
      <c r="C38" s="2341"/>
      <c r="D38" s="2341"/>
      <c r="E38" s="2341"/>
      <c r="F38" s="2341"/>
      <c r="G38" s="2341"/>
      <c r="H38" s="2341"/>
      <c r="I38" s="2341"/>
      <c r="J38" s="2341"/>
      <c r="K38" s="1220"/>
    </row>
    <row r="39" spans="1:11" s="1215" customFormat="1" ht="13.7" customHeight="1">
      <c r="A39" s="1224"/>
      <c r="B39" s="2341" t="s">
        <v>837</v>
      </c>
      <c r="C39" s="2341"/>
      <c r="D39" s="2341"/>
      <c r="E39" s="2341"/>
      <c r="F39" s="2341"/>
      <c r="G39" s="2341"/>
      <c r="H39" s="2341"/>
      <c r="I39" s="2341"/>
      <c r="J39" s="2341"/>
      <c r="K39" s="1220"/>
    </row>
    <row r="40" spans="1:11" s="1215" customFormat="1" ht="13.7" customHeight="1">
      <c r="A40" s="1224"/>
      <c r="B40" s="2341" t="s">
        <v>1036</v>
      </c>
      <c r="C40" s="2341"/>
      <c r="D40" s="2341"/>
      <c r="E40" s="2341"/>
      <c r="F40" s="2341"/>
      <c r="G40" s="2341"/>
      <c r="H40" s="2341"/>
      <c r="I40" s="2341"/>
      <c r="J40" s="2341"/>
      <c r="K40" s="1220"/>
    </row>
    <row r="41" spans="1:11" s="1215" customFormat="1" ht="8.1" customHeight="1">
      <c r="A41" s="1223"/>
      <c r="B41" s="1223"/>
      <c r="C41" s="1221"/>
      <c r="D41" s="1222"/>
      <c r="E41" s="1221"/>
      <c r="F41" s="1221"/>
      <c r="G41" s="1221"/>
      <c r="H41" s="1221"/>
      <c r="I41" s="1221"/>
      <c r="J41" s="1220"/>
      <c r="K41" s="1220"/>
    </row>
    <row r="42" spans="1:11" s="1215" customFormat="1" hidden="1">
      <c r="A42" s="1217"/>
      <c r="B42" s="1217"/>
      <c r="C42" s="1216"/>
      <c r="D42" s="1219"/>
      <c r="E42" s="1216"/>
      <c r="F42" s="1216"/>
      <c r="G42" s="1216"/>
      <c r="H42" s="1216"/>
      <c r="I42" s="1216"/>
    </row>
    <row r="43" spans="1:11" s="1215" customFormat="1" hidden="1">
      <c r="A43" s="1217"/>
      <c r="B43" s="1217"/>
      <c r="D43" s="1219"/>
      <c r="E43" s="1216"/>
      <c r="F43" s="1216"/>
      <c r="G43" s="1216"/>
      <c r="H43" s="1216"/>
      <c r="I43" s="1216"/>
    </row>
    <row r="44" spans="1:11" s="1215" customFormat="1" hidden="1">
      <c r="A44" s="1217"/>
      <c r="B44" s="1217"/>
      <c r="C44" s="1216"/>
      <c r="D44" s="1218"/>
      <c r="E44" s="1218"/>
      <c r="F44" s="1216"/>
      <c r="G44" s="1216"/>
      <c r="H44" s="1216"/>
      <c r="I44" s="1216"/>
    </row>
    <row r="45" spans="1:11" s="1215" customFormat="1" hidden="1">
      <c r="A45" s="1217"/>
      <c r="B45" s="1217"/>
      <c r="C45" s="1216"/>
      <c r="D45" s="2339"/>
      <c r="E45" s="2340"/>
      <c r="F45" s="1216"/>
      <c r="G45" s="1216"/>
      <c r="H45" s="1216"/>
      <c r="I45" s="1216"/>
    </row>
    <row r="46" spans="1:11" s="1215" customFormat="1" hidden="1">
      <c r="A46" s="1217"/>
      <c r="B46" s="1217"/>
      <c r="C46" s="1216"/>
      <c r="D46" s="1216"/>
      <c r="E46" s="1216"/>
      <c r="F46" s="1216"/>
      <c r="G46" s="1216"/>
      <c r="H46" s="1216"/>
      <c r="I46" s="1216"/>
    </row>
    <row r="47" spans="1:11" s="1215" customFormat="1" hidden="1">
      <c r="A47" s="1217"/>
      <c r="B47" s="1217"/>
      <c r="C47" s="1216"/>
      <c r="D47" s="1216"/>
      <c r="E47" s="1216"/>
      <c r="F47" s="1216"/>
      <c r="G47" s="1216"/>
      <c r="H47" s="1216"/>
      <c r="I47" s="1216"/>
    </row>
    <row r="48" spans="1:11" s="1215" customFormat="1" hidden="1">
      <c r="A48" s="1217"/>
      <c r="B48" s="1217"/>
      <c r="C48" s="1216"/>
      <c r="D48" s="1216"/>
      <c r="E48" s="1216"/>
      <c r="F48" s="1216"/>
      <c r="G48" s="1216"/>
      <c r="H48" s="1216"/>
      <c r="I48" s="1216"/>
    </row>
    <row r="49" spans="1:9" s="1215" customFormat="1" hidden="1">
      <c r="A49" s="1217"/>
      <c r="B49" s="1217"/>
      <c r="C49" s="1216"/>
      <c r="D49" s="1216"/>
      <c r="E49" s="1216"/>
      <c r="F49" s="1216"/>
      <c r="G49" s="1216"/>
      <c r="H49" s="1216"/>
      <c r="I49" s="1216"/>
    </row>
    <row r="50" spans="1:9" s="1215" customFormat="1" hidden="1">
      <c r="A50" s="1217"/>
      <c r="B50" s="1217"/>
      <c r="C50" s="1216"/>
      <c r="D50" s="1216"/>
      <c r="E50" s="1216"/>
      <c r="F50" s="1216"/>
      <c r="G50" s="1216"/>
      <c r="H50" s="1216"/>
      <c r="I50" s="1216"/>
    </row>
    <row r="51" spans="1:9" s="1215" customFormat="1" hidden="1">
      <c r="A51" s="1217"/>
      <c r="B51" s="1217"/>
      <c r="C51" s="1216"/>
      <c r="D51" s="1216"/>
      <c r="E51" s="1216"/>
      <c r="F51" s="1216"/>
      <c r="G51" s="1216"/>
      <c r="H51" s="1216"/>
      <c r="I51" s="1216"/>
    </row>
    <row r="52" spans="1:9" s="1215" customFormat="1" hidden="1">
      <c r="A52" s="1217"/>
      <c r="B52" s="1217"/>
      <c r="C52" s="1216"/>
      <c r="D52" s="1216"/>
      <c r="E52" s="1216"/>
      <c r="F52" s="1216"/>
      <c r="G52" s="1216"/>
      <c r="H52" s="1216"/>
      <c r="I52" s="1216"/>
    </row>
    <row r="53" spans="1:9" s="1215" customFormat="1" hidden="1">
      <c r="A53" s="1217"/>
      <c r="B53" s="1217"/>
      <c r="C53" s="1216"/>
      <c r="D53" s="1216"/>
      <c r="E53" s="1216"/>
      <c r="F53" s="1216"/>
      <c r="G53" s="1216"/>
      <c r="H53" s="1216"/>
      <c r="I53" s="1216"/>
    </row>
    <row r="54" spans="1:9" s="1215" customFormat="1" hidden="1">
      <c r="A54" s="1217"/>
      <c r="B54" s="1217"/>
      <c r="C54" s="1216"/>
      <c r="D54" s="1216"/>
      <c r="E54" s="1216"/>
      <c r="F54" s="1216"/>
      <c r="G54" s="1216"/>
      <c r="H54" s="1216"/>
      <c r="I54" s="1216"/>
    </row>
    <row r="55" spans="1:9" s="1215" customFormat="1" hidden="1">
      <c r="A55" s="1217"/>
      <c r="B55" s="1217"/>
      <c r="C55" s="1216"/>
      <c r="D55" s="1216"/>
      <c r="E55" s="1216"/>
      <c r="F55" s="1216"/>
      <c r="G55" s="1216"/>
      <c r="H55" s="1216"/>
      <c r="I55" s="1216"/>
    </row>
    <row r="56" spans="1:9" s="1215" customFormat="1" hidden="1">
      <c r="A56" s="1217"/>
      <c r="B56" s="1217"/>
      <c r="C56" s="1216"/>
      <c r="D56" s="1216"/>
      <c r="E56" s="1216"/>
      <c r="F56" s="1216"/>
      <c r="G56" s="1216"/>
      <c r="H56" s="1216"/>
      <c r="I56" s="1216"/>
    </row>
    <row r="57" spans="1:9" s="1215" customFormat="1" hidden="1">
      <c r="A57" s="1217"/>
      <c r="B57" s="1217"/>
      <c r="C57" s="1216"/>
      <c r="D57" s="1216"/>
      <c r="E57" s="1216"/>
      <c r="F57" s="1216"/>
      <c r="G57" s="1216"/>
      <c r="H57" s="1216"/>
      <c r="I57" s="1216"/>
    </row>
    <row r="58" spans="1:9" s="1215" customFormat="1" hidden="1">
      <c r="A58" s="1217"/>
      <c r="B58" s="1217"/>
      <c r="C58" s="1216"/>
      <c r="D58" s="1216"/>
      <c r="E58" s="1216"/>
      <c r="F58" s="1216"/>
      <c r="G58" s="1216"/>
      <c r="H58" s="1216"/>
      <c r="I58" s="1216"/>
    </row>
    <row r="59" spans="1:9" s="1215" customFormat="1" hidden="1">
      <c r="A59" s="1217"/>
      <c r="B59" s="1217"/>
      <c r="C59" s="1216"/>
      <c r="D59" s="1216"/>
      <c r="E59" s="1216"/>
      <c r="F59" s="1216"/>
      <c r="G59" s="1216"/>
      <c r="H59" s="1216"/>
      <c r="I59" s="1216"/>
    </row>
    <row r="60" spans="1:9" s="1215" customFormat="1" hidden="1">
      <c r="A60" s="1217"/>
      <c r="B60" s="1217"/>
      <c r="C60" s="1216"/>
      <c r="D60" s="1216"/>
      <c r="E60" s="1216"/>
      <c r="F60" s="1216"/>
      <c r="G60" s="1216"/>
      <c r="H60" s="1216"/>
      <c r="I60" s="1216"/>
    </row>
    <row r="61" spans="1:9" s="1215" customFormat="1" hidden="1">
      <c r="A61" s="1217"/>
      <c r="B61" s="1217"/>
      <c r="C61" s="1216"/>
      <c r="D61" s="1216"/>
      <c r="E61" s="1216"/>
      <c r="F61" s="1216"/>
      <c r="G61" s="1216"/>
      <c r="H61" s="1216"/>
      <c r="I61" s="1216"/>
    </row>
    <row r="62" spans="1:9" s="1215" customFormat="1" hidden="1">
      <c r="A62" s="1217"/>
      <c r="B62" s="1217"/>
      <c r="C62" s="1216"/>
      <c r="D62" s="1216"/>
      <c r="E62" s="1216"/>
      <c r="F62" s="1216"/>
      <c r="G62" s="1216"/>
      <c r="H62" s="1216"/>
      <c r="I62" s="1216"/>
    </row>
    <row r="63" spans="1:9" s="1215" customFormat="1" hidden="1">
      <c r="A63" s="1217"/>
      <c r="B63" s="1217"/>
      <c r="C63" s="1216"/>
      <c r="D63" s="1216"/>
      <c r="E63" s="1216"/>
      <c r="F63" s="1216"/>
      <c r="G63" s="1216"/>
      <c r="H63" s="1216"/>
      <c r="I63" s="1216"/>
    </row>
    <row r="64" spans="1:9" s="1215" customFormat="1" hidden="1">
      <c r="A64" s="1217"/>
      <c r="B64" s="1217"/>
      <c r="C64" s="1216"/>
      <c r="D64" s="1216"/>
      <c r="E64" s="1216"/>
      <c r="F64" s="1216"/>
      <c r="G64" s="1216"/>
      <c r="H64" s="1216"/>
      <c r="I64" s="1216"/>
    </row>
    <row r="65" spans="1:9" s="1215" customFormat="1" hidden="1">
      <c r="A65" s="1217"/>
      <c r="B65" s="1217"/>
      <c r="C65" s="1216"/>
      <c r="D65" s="1216"/>
      <c r="E65" s="1216"/>
      <c r="F65" s="1216"/>
      <c r="G65" s="1216"/>
      <c r="H65" s="1216"/>
      <c r="I65" s="1216"/>
    </row>
    <row r="66" spans="1:9" s="1215" customFormat="1" hidden="1">
      <c r="A66" s="1217"/>
      <c r="B66" s="1217"/>
      <c r="C66" s="1216"/>
      <c r="D66" s="1216"/>
      <c r="E66" s="1216"/>
      <c r="F66" s="1216"/>
      <c r="G66" s="1216"/>
      <c r="H66" s="1216"/>
      <c r="I66" s="1216"/>
    </row>
    <row r="67" spans="1:9" s="1215" customFormat="1" hidden="1">
      <c r="A67" s="1217"/>
      <c r="B67" s="1217"/>
      <c r="C67" s="1216"/>
      <c r="D67" s="1216"/>
      <c r="E67" s="1216"/>
      <c r="F67" s="1216"/>
      <c r="G67" s="1216"/>
      <c r="H67" s="1216"/>
      <c r="I67" s="1216"/>
    </row>
    <row r="68" spans="1:9" s="1215" customFormat="1" hidden="1">
      <c r="A68" s="1217"/>
      <c r="B68" s="1217"/>
      <c r="C68" s="1216"/>
      <c r="D68" s="1216"/>
      <c r="E68" s="1216"/>
      <c r="F68" s="1216"/>
      <c r="G68" s="1216"/>
      <c r="H68" s="1216"/>
      <c r="I68" s="1216"/>
    </row>
    <row r="69" spans="1:9" s="1215" customFormat="1" hidden="1">
      <c r="A69" s="1217"/>
      <c r="B69" s="1217"/>
      <c r="C69" s="1216"/>
      <c r="D69" s="1216"/>
      <c r="E69" s="1216"/>
      <c r="F69" s="1216"/>
      <c r="G69" s="1216"/>
      <c r="H69" s="1216"/>
      <c r="I69" s="1216"/>
    </row>
    <row r="70" spans="1:9" s="1215" customFormat="1" hidden="1">
      <c r="A70" s="1217"/>
      <c r="B70" s="1217"/>
      <c r="C70" s="1216"/>
      <c r="D70" s="1216"/>
      <c r="E70" s="1216"/>
      <c r="F70" s="1216"/>
      <c r="G70" s="1216"/>
      <c r="H70" s="1216"/>
      <c r="I70" s="1216"/>
    </row>
    <row r="71" spans="1:9" s="1215" customFormat="1" hidden="1">
      <c r="A71" s="1217"/>
      <c r="B71" s="1217"/>
      <c r="C71" s="1216"/>
      <c r="D71" s="1216"/>
      <c r="E71" s="1216"/>
      <c r="F71" s="1216"/>
      <c r="G71" s="1216"/>
      <c r="H71" s="1216"/>
      <c r="I71" s="1216"/>
    </row>
    <row r="72" spans="1:9" s="1215" customFormat="1" hidden="1">
      <c r="A72" s="1217"/>
      <c r="B72" s="1217"/>
      <c r="C72" s="1216"/>
      <c r="D72" s="1216"/>
      <c r="E72" s="1216"/>
      <c r="F72" s="1216"/>
      <c r="G72" s="1216"/>
      <c r="H72" s="1216"/>
      <c r="I72" s="1216"/>
    </row>
    <row r="73" spans="1:9" s="1215" customFormat="1" hidden="1">
      <c r="A73" s="1217"/>
      <c r="B73" s="1217"/>
      <c r="C73" s="1216"/>
      <c r="D73" s="1216"/>
      <c r="E73" s="1216"/>
      <c r="F73" s="1216"/>
      <c r="G73" s="1216"/>
      <c r="H73" s="1216"/>
      <c r="I73" s="1216"/>
    </row>
    <row r="74" spans="1:9" s="1215" customFormat="1" hidden="1">
      <c r="A74" s="1217"/>
      <c r="B74" s="1217"/>
      <c r="C74" s="1216"/>
      <c r="D74" s="1216"/>
      <c r="E74" s="1216"/>
      <c r="F74" s="1216"/>
      <c r="G74" s="1216"/>
      <c r="H74" s="1216"/>
      <c r="I74" s="1216"/>
    </row>
    <row r="75" spans="1:9" s="1215" customFormat="1" hidden="1">
      <c r="A75" s="1217"/>
      <c r="B75" s="1217"/>
      <c r="C75" s="1216"/>
      <c r="D75" s="1216"/>
      <c r="E75" s="1216"/>
      <c r="F75" s="1216"/>
      <c r="G75" s="1216"/>
      <c r="H75" s="1216"/>
      <c r="I75" s="1216"/>
    </row>
    <row r="76" spans="1:9" s="1215" customFormat="1" hidden="1">
      <c r="A76" s="1217"/>
      <c r="B76" s="1217"/>
      <c r="C76" s="1216"/>
      <c r="D76" s="1216"/>
      <c r="E76" s="1216"/>
      <c r="F76" s="1216"/>
      <c r="G76" s="1216"/>
      <c r="H76" s="1216"/>
      <c r="I76" s="1216"/>
    </row>
    <row r="77" spans="1:9" s="1215" customFormat="1" hidden="1">
      <c r="A77" s="1217"/>
      <c r="B77" s="1217"/>
      <c r="C77" s="1216"/>
      <c r="D77" s="1216"/>
      <c r="E77" s="1216"/>
      <c r="F77" s="1216"/>
      <c r="G77" s="1216"/>
      <c r="H77" s="1216"/>
      <c r="I77" s="1216"/>
    </row>
    <row r="78" spans="1:9" s="1215" customFormat="1" hidden="1">
      <c r="A78" s="1217"/>
      <c r="B78" s="1217"/>
      <c r="C78" s="1216"/>
      <c r="D78" s="1216"/>
      <c r="E78" s="1216"/>
      <c r="F78" s="1216"/>
      <c r="G78" s="1216"/>
      <c r="H78" s="1216"/>
      <c r="I78" s="1216"/>
    </row>
    <row r="79" spans="1:9" s="1215" customFormat="1" hidden="1">
      <c r="A79" s="1217"/>
      <c r="B79" s="1217"/>
      <c r="C79" s="1216"/>
      <c r="D79" s="1216"/>
      <c r="E79" s="1216"/>
      <c r="F79" s="1216"/>
      <c r="G79" s="1216"/>
      <c r="H79" s="1216"/>
      <c r="I79" s="1216"/>
    </row>
    <row r="80" spans="1:9" s="1215" customFormat="1" hidden="1">
      <c r="A80" s="1217"/>
      <c r="B80" s="1217"/>
      <c r="C80" s="1216"/>
      <c r="D80" s="1216"/>
      <c r="E80" s="1216"/>
      <c r="F80" s="1216"/>
      <c r="G80" s="1216"/>
      <c r="H80" s="1216"/>
      <c r="I80" s="1216"/>
    </row>
    <row r="81" spans="1:9" s="1215" customFormat="1" hidden="1">
      <c r="A81" s="1217"/>
      <c r="B81" s="1217"/>
      <c r="C81" s="1216"/>
      <c r="D81" s="1216"/>
      <c r="E81" s="1216"/>
      <c r="F81" s="1216"/>
      <c r="G81" s="1216"/>
      <c r="H81" s="1216"/>
      <c r="I81" s="1216"/>
    </row>
    <row r="82" spans="1:9" s="1215" customFormat="1" hidden="1">
      <c r="A82" s="1217"/>
      <c r="B82" s="1217"/>
      <c r="C82" s="1216"/>
      <c r="D82" s="1216"/>
      <c r="E82" s="1216"/>
      <c r="F82" s="1216"/>
      <c r="G82" s="1216"/>
      <c r="H82" s="1216"/>
      <c r="I82" s="1216"/>
    </row>
    <row r="83" spans="1:9" s="1215" customFormat="1" hidden="1">
      <c r="A83" s="1217"/>
      <c r="B83" s="1217"/>
      <c r="C83" s="1216"/>
      <c r="D83" s="1216"/>
      <c r="E83" s="1216"/>
      <c r="F83" s="1216"/>
      <c r="G83" s="1216"/>
      <c r="H83" s="1216"/>
      <c r="I83" s="1216"/>
    </row>
    <row r="84" spans="1:9" s="1215" customFormat="1" hidden="1">
      <c r="A84" s="1217"/>
      <c r="B84" s="1217"/>
      <c r="C84" s="1216"/>
      <c r="D84" s="1216"/>
      <c r="E84" s="1216"/>
      <c r="F84" s="1216"/>
      <c r="G84" s="1216"/>
      <c r="H84" s="1216"/>
      <c r="I84" s="1216"/>
    </row>
    <row r="85" spans="1:9" s="1215" customFormat="1" hidden="1">
      <c r="A85" s="1217"/>
      <c r="B85" s="1217"/>
      <c r="C85" s="1216"/>
      <c r="D85" s="1216"/>
      <c r="E85" s="1216"/>
      <c r="F85" s="1216"/>
      <c r="G85" s="1216"/>
      <c r="H85" s="1216"/>
      <c r="I85" s="1216"/>
    </row>
    <row r="86" spans="1:9" s="1215" customFormat="1" hidden="1">
      <c r="A86" s="1217"/>
      <c r="B86" s="1217"/>
      <c r="C86" s="1216"/>
      <c r="D86" s="1216"/>
      <c r="E86" s="1216"/>
      <c r="F86" s="1216"/>
      <c r="G86" s="1216"/>
      <c r="H86" s="1216"/>
      <c r="I86" s="1216"/>
    </row>
    <row r="87" spans="1:9" s="1215" customFormat="1" hidden="1">
      <c r="A87" s="1217"/>
      <c r="B87" s="1217"/>
      <c r="C87" s="1216"/>
      <c r="D87" s="1216"/>
      <c r="E87" s="1216"/>
      <c r="F87" s="1216"/>
      <c r="G87" s="1216"/>
      <c r="H87" s="1216"/>
      <c r="I87" s="1216"/>
    </row>
    <row r="88" spans="1:9" s="1215" customFormat="1" hidden="1">
      <c r="A88" s="1217"/>
      <c r="B88" s="1217"/>
      <c r="C88" s="1216"/>
      <c r="D88" s="1216"/>
      <c r="E88" s="1216"/>
      <c r="F88" s="1216"/>
      <c r="G88" s="1216"/>
      <c r="H88" s="1216"/>
      <c r="I88" s="1216"/>
    </row>
    <row r="89" spans="1:9" s="1215" customFormat="1" hidden="1">
      <c r="A89" s="1217"/>
      <c r="B89" s="1217"/>
      <c r="C89" s="1216"/>
      <c r="D89" s="1216"/>
      <c r="E89" s="1216"/>
      <c r="F89" s="1216"/>
      <c r="G89" s="1216"/>
      <c r="H89" s="1216"/>
      <c r="I89" s="1216"/>
    </row>
    <row r="90" spans="1:9" s="1215" customFormat="1" hidden="1">
      <c r="A90" s="1217"/>
      <c r="B90" s="1217"/>
      <c r="C90" s="1216"/>
      <c r="D90" s="1216"/>
      <c r="E90" s="1216"/>
      <c r="F90" s="1216"/>
      <c r="G90" s="1216"/>
      <c r="H90" s="1216"/>
      <c r="I90" s="1216"/>
    </row>
    <row r="91" spans="1:9" s="1215" customFormat="1" hidden="1">
      <c r="A91" s="1217"/>
      <c r="B91" s="1217"/>
      <c r="C91" s="1216"/>
      <c r="D91" s="1216"/>
      <c r="E91" s="1216"/>
      <c r="F91" s="1216"/>
      <c r="G91" s="1216"/>
      <c r="H91" s="1216"/>
      <c r="I91" s="1216"/>
    </row>
    <row r="92" spans="1:9" s="1215" customFormat="1" hidden="1">
      <c r="A92" s="1217"/>
      <c r="B92" s="1217"/>
      <c r="C92" s="1216"/>
      <c r="D92" s="1216"/>
      <c r="E92" s="1216"/>
      <c r="F92" s="1216"/>
      <c r="G92" s="1216"/>
      <c r="H92" s="1216"/>
      <c r="I92" s="1216"/>
    </row>
    <row r="93" spans="1:9" s="1215" customFormat="1" hidden="1">
      <c r="A93" s="1217"/>
      <c r="B93" s="1217"/>
      <c r="C93" s="1216"/>
      <c r="D93" s="1216"/>
      <c r="E93" s="1216"/>
      <c r="F93" s="1216"/>
      <c r="G93" s="1216"/>
      <c r="H93" s="1216"/>
      <c r="I93" s="1216"/>
    </row>
    <row r="94" spans="1:9" s="1215" customFormat="1" hidden="1">
      <c r="A94" s="1217"/>
      <c r="B94" s="1217"/>
      <c r="C94" s="1216"/>
      <c r="D94" s="1216"/>
      <c r="E94" s="1216"/>
      <c r="F94" s="1216"/>
      <c r="G94" s="1216"/>
      <c r="H94" s="1216"/>
      <c r="I94" s="1216"/>
    </row>
    <row r="95" spans="1:9" s="1215" customFormat="1" hidden="1">
      <c r="A95" s="1217"/>
      <c r="B95" s="1217"/>
      <c r="C95" s="1216"/>
      <c r="D95" s="1216"/>
      <c r="E95" s="1216"/>
      <c r="F95" s="1216"/>
      <c r="G95" s="1216"/>
      <c r="H95" s="1216"/>
      <c r="I95" s="1216"/>
    </row>
    <row r="96" spans="1:9" s="1215" customFormat="1" hidden="1">
      <c r="A96" s="1217"/>
      <c r="B96" s="1217"/>
      <c r="C96" s="1216"/>
      <c r="D96" s="1216"/>
      <c r="E96" s="1216"/>
      <c r="F96" s="1216"/>
      <c r="G96" s="1216"/>
      <c r="H96" s="1216"/>
      <c r="I96" s="1216"/>
    </row>
    <row r="97" spans="1:9" s="1215" customFormat="1" hidden="1">
      <c r="A97" s="1217"/>
      <c r="B97" s="1217"/>
      <c r="C97" s="1216"/>
      <c r="D97" s="1216"/>
      <c r="E97" s="1216"/>
      <c r="F97" s="1216"/>
      <c r="G97" s="1216"/>
      <c r="H97" s="1216"/>
      <c r="I97" s="1216"/>
    </row>
    <row r="98" spans="1:9" s="1215" customFormat="1" hidden="1">
      <c r="A98" s="1217"/>
      <c r="B98" s="1217"/>
      <c r="C98" s="1216"/>
      <c r="D98" s="1216"/>
      <c r="E98" s="1216"/>
      <c r="F98" s="1216"/>
      <c r="G98" s="1216"/>
      <c r="H98" s="1216"/>
      <c r="I98" s="1216"/>
    </row>
    <row r="99" spans="1:9" s="1215" customFormat="1" hidden="1">
      <c r="A99" s="1217"/>
      <c r="B99" s="1217"/>
      <c r="C99" s="1216"/>
      <c r="D99" s="1216"/>
      <c r="E99" s="1216"/>
      <c r="F99" s="1216"/>
      <c r="G99" s="1216"/>
      <c r="H99" s="1216"/>
      <c r="I99" s="1216"/>
    </row>
    <row r="100" spans="1:9" s="1215" customFormat="1" hidden="1">
      <c r="A100" s="1217"/>
      <c r="B100" s="1217"/>
      <c r="C100" s="1216"/>
      <c r="D100" s="1216"/>
      <c r="E100" s="1216"/>
      <c r="F100" s="1216"/>
      <c r="G100" s="1216"/>
      <c r="H100" s="1216"/>
      <c r="I100" s="1216"/>
    </row>
    <row r="101" spans="1:9" s="1215" customFormat="1" hidden="1">
      <c r="A101" s="1217"/>
      <c r="B101" s="1217"/>
      <c r="C101" s="1216"/>
      <c r="D101" s="1216"/>
      <c r="E101" s="1216"/>
      <c r="F101" s="1216"/>
      <c r="G101" s="1216"/>
      <c r="H101" s="1216"/>
      <c r="I101" s="1216"/>
    </row>
    <row r="102" spans="1:9" s="1215" customFormat="1" hidden="1">
      <c r="A102" s="1217"/>
      <c r="B102" s="1217"/>
      <c r="C102" s="1216"/>
      <c r="D102" s="1216"/>
      <c r="E102" s="1216"/>
      <c r="F102" s="1216"/>
      <c r="G102" s="1216"/>
      <c r="H102" s="1216"/>
      <c r="I102" s="1216"/>
    </row>
    <row r="103" spans="1:9" s="1215" customFormat="1" hidden="1">
      <c r="A103" s="1217"/>
      <c r="B103" s="1217"/>
      <c r="C103" s="1216"/>
      <c r="D103" s="1216"/>
      <c r="E103" s="1216"/>
      <c r="F103" s="1216"/>
      <c r="G103" s="1216"/>
      <c r="H103" s="1216"/>
      <c r="I103" s="1216"/>
    </row>
    <row r="104" spans="1:9" s="1215" customFormat="1" hidden="1">
      <c r="A104" s="1217"/>
      <c r="B104" s="1217"/>
      <c r="C104" s="1216"/>
      <c r="D104" s="1216"/>
      <c r="E104" s="1216"/>
      <c r="F104" s="1216"/>
      <c r="G104" s="1216"/>
      <c r="H104" s="1216"/>
      <c r="I104" s="1216"/>
    </row>
    <row r="105" spans="1:9" s="1215" customFormat="1" hidden="1">
      <c r="A105" s="1217"/>
      <c r="B105" s="1217"/>
      <c r="C105" s="1216"/>
      <c r="D105" s="1216"/>
      <c r="E105" s="1216"/>
      <c r="F105" s="1216"/>
      <c r="G105" s="1216"/>
      <c r="H105" s="1216"/>
      <c r="I105" s="1216"/>
    </row>
    <row r="106" spans="1:9" s="1215" customFormat="1" hidden="1">
      <c r="A106" s="1217"/>
      <c r="B106" s="1217"/>
      <c r="C106" s="1216"/>
      <c r="D106" s="1216"/>
      <c r="E106" s="1216"/>
      <c r="F106" s="1216"/>
      <c r="G106" s="1216"/>
      <c r="H106" s="1216"/>
      <c r="I106" s="1216"/>
    </row>
  </sheetData>
  <mergeCells count="8">
    <mergeCell ref="B4:B5"/>
    <mergeCell ref="D45:E45"/>
    <mergeCell ref="B40:J40"/>
    <mergeCell ref="B38:J38"/>
    <mergeCell ref="B39:J39"/>
    <mergeCell ref="B37:J37"/>
    <mergeCell ref="C4:F4"/>
    <mergeCell ref="G4:J4"/>
  </mergeCells>
  <conditionalFormatting sqref="I11">
    <cfRule type="cellIs" dxfId="31" priority="31" stopIfTrue="1" operator="equal">
      <formula>"ok"</formula>
    </cfRule>
    <cfRule type="cellIs" dxfId="30" priority="32" stopIfTrue="1" operator="equal">
      <formula>"??"</formula>
    </cfRule>
  </conditionalFormatting>
  <conditionalFormatting sqref="H18 H11">
    <cfRule type="cellIs" dxfId="29" priority="29" stopIfTrue="1" operator="equal">
      <formula>"ok"</formula>
    </cfRule>
    <cfRule type="cellIs" dxfId="28" priority="30" stopIfTrue="1" operator="equal">
      <formula>"??"</formula>
    </cfRule>
  </conditionalFormatting>
  <conditionalFormatting sqref="G18 G11">
    <cfRule type="cellIs" dxfId="27" priority="27" stopIfTrue="1" operator="equal">
      <formula>"ok"</formula>
    </cfRule>
    <cfRule type="cellIs" dxfId="26" priority="28" stopIfTrue="1" operator="equal">
      <formula>"??"</formula>
    </cfRule>
  </conditionalFormatting>
  <conditionalFormatting sqref="E11">
    <cfRule type="cellIs" dxfId="25" priority="25" stopIfTrue="1" operator="equal">
      <formula>"ok"</formula>
    </cfRule>
    <cfRule type="cellIs" dxfId="24" priority="26" stopIfTrue="1" operator="equal">
      <formula>"??"</formula>
    </cfRule>
  </conditionalFormatting>
  <conditionalFormatting sqref="D18 D11">
    <cfRule type="cellIs" dxfId="23" priority="23" stopIfTrue="1" operator="equal">
      <formula>"ok"</formula>
    </cfRule>
    <cfRule type="cellIs" dxfId="22" priority="24" stopIfTrue="1" operator="equal">
      <formula>"??"</formula>
    </cfRule>
  </conditionalFormatting>
  <conditionalFormatting sqref="C18 C11">
    <cfRule type="cellIs" dxfId="21" priority="21" stopIfTrue="1" operator="equal">
      <formula>"ok"</formula>
    </cfRule>
    <cfRule type="cellIs" dxfId="20" priority="22" stopIfTrue="1" operator="equal">
      <formula>"??"</formula>
    </cfRule>
  </conditionalFormatting>
  <conditionalFormatting sqref="E27">
    <cfRule type="cellIs" dxfId="19" priority="19" stopIfTrue="1" operator="equal">
      <formula>"ok"</formula>
    </cfRule>
    <cfRule type="cellIs" dxfId="18" priority="20" stopIfTrue="1" operator="equal">
      <formula>"??"</formula>
    </cfRule>
  </conditionalFormatting>
  <conditionalFormatting sqref="D34 D27">
    <cfRule type="cellIs" dxfId="17" priority="17" stopIfTrue="1" operator="equal">
      <formula>"ok"</formula>
    </cfRule>
    <cfRule type="cellIs" dxfId="16" priority="18" stopIfTrue="1" operator="equal">
      <formula>"??"</formula>
    </cfRule>
  </conditionalFormatting>
  <conditionalFormatting sqref="C34 C27">
    <cfRule type="cellIs" dxfId="15" priority="15" stopIfTrue="1" operator="equal">
      <formula>"ok"</formula>
    </cfRule>
    <cfRule type="cellIs" dxfId="14" priority="16" stopIfTrue="1" operator="equal">
      <formula>"??"</formula>
    </cfRule>
  </conditionalFormatting>
  <conditionalFormatting sqref="E34 E27">
    <cfRule type="cellIs" dxfId="13" priority="13" stopIfTrue="1" operator="equal">
      <formula>"ok"</formula>
    </cfRule>
    <cfRule type="cellIs" dxfId="12" priority="14" stopIfTrue="1" operator="equal">
      <formula>"??"</formula>
    </cfRule>
  </conditionalFormatting>
  <conditionalFormatting sqref="F34 F27">
    <cfRule type="cellIs" dxfId="11" priority="11" stopIfTrue="1" operator="equal">
      <formula>"ok"</formula>
    </cfRule>
    <cfRule type="cellIs" dxfId="10" priority="12" stopIfTrue="1" operator="equal">
      <formula>"??"</formula>
    </cfRule>
  </conditionalFormatting>
  <conditionalFormatting sqref="H34 H27">
    <cfRule type="cellIs" dxfId="9" priority="9" stopIfTrue="1" operator="equal">
      <formula>"ok"</formula>
    </cfRule>
    <cfRule type="cellIs" dxfId="8" priority="10" stopIfTrue="1" operator="equal">
      <formula>"??"</formula>
    </cfRule>
  </conditionalFormatting>
  <conditionalFormatting sqref="G27">
    <cfRule type="cellIs" dxfId="7" priority="7" stopIfTrue="1" operator="equal">
      <formula>"ok"</formula>
    </cfRule>
    <cfRule type="cellIs" dxfId="6" priority="8" stopIfTrue="1" operator="equal">
      <formula>"??"</formula>
    </cfRule>
  </conditionalFormatting>
  <conditionalFormatting sqref="G34 G27">
    <cfRule type="cellIs" dxfId="5" priority="5" stopIfTrue="1" operator="equal">
      <formula>"ok"</formula>
    </cfRule>
    <cfRule type="cellIs" dxfId="4" priority="6" stopIfTrue="1" operator="equal">
      <formula>"??"</formula>
    </cfRule>
  </conditionalFormatting>
  <conditionalFormatting sqref="I27">
    <cfRule type="cellIs" dxfId="3" priority="3" stopIfTrue="1" operator="equal">
      <formula>"ok"</formula>
    </cfRule>
    <cfRule type="cellIs" dxfId="2" priority="4" stopIfTrue="1" operator="equal">
      <formula>"??"</formula>
    </cfRule>
  </conditionalFormatting>
  <conditionalFormatting sqref="I34 I27">
    <cfRule type="cellIs" dxfId="1" priority="1" stopIfTrue="1" operator="equal">
      <formula>"ok"</formula>
    </cfRule>
    <cfRule type="cellIs" dxfId="0" priority="2" stopIfTrue="1" operator="equal">
      <formula>"??"</formula>
    </cfRule>
  </conditionalFormatting>
  <hyperlinks>
    <hyperlink ref="B1" location="ToC!A1" display="Retour à la table des matières" xr:uid="{00000000-0004-0000-2F00-000000000000}"/>
  </hyperlinks>
  <pageMargins left="0.51181102362204722" right="0.51181102362204722" top="0.51181102362204722" bottom="0.51181102362204722" header="0.23622047244094491" footer="0.23622047244094491"/>
  <pageSetup scale="72" firstPageNumber="6" orientation="landscape" r:id="rId1"/>
  <headerFooter>
    <oddFooter>&amp;L&amp;G&amp;CInformations supplémentaires sur les 
fonds propres réglementaires&amp;RPage &amp;P de &amp;N]</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7ADA-E87F-4C9F-9D03-80BD71283C15}">
  <sheetPr codeName="Sheet45">
    <tabColor rgb="FF92D050"/>
    <pageSetUpPr fitToPage="1"/>
  </sheetPr>
  <dimension ref="A1:WWD108"/>
  <sheetViews>
    <sheetView zoomScale="85" zoomScaleNormal="85" workbookViewId="0"/>
  </sheetViews>
  <sheetFormatPr defaultColWidth="0" defaultRowHeight="15.75" zeroHeight="1"/>
  <cols>
    <col min="1" max="1" width="1.42578125" style="1298" customWidth="1"/>
    <col min="2" max="2" width="3.42578125" style="1296" customWidth="1"/>
    <col min="3" max="3" width="39.140625" style="1296" customWidth="1"/>
    <col min="4" max="5" width="12.42578125" style="1297" customWidth="1"/>
    <col min="6" max="6" width="1" style="1296" customWidth="1"/>
    <col min="7" max="8" width="12.42578125" style="1296" customWidth="1"/>
    <col min="9" max="9" width="1" style="1296" customWidth="1"/>
    <col min="10" max="11" width="12.42578125" style="1296" customWidth="1"/>
    <col min="12" max="12" width="1" style="1296" customWidth="1"/>
    <col min="13" max="14" width="12.42578125" style="1296" customWidth="1"/>
    <col min="15" max="15" width="1" style="1296" customWidth="1"/>
    <col min="16" max="17" width="12.42578125" style="1296" customWidth="1"/>
    <col min="18" max="19" width="1.42578125" style="1296" customWidth="1"/>
    <col min="20" max="257" width="20.42578125" style="1296" hidden="1"/>
    <col min="258" max="258" width="3.42578125" style="1296" hidden="1"/>
    <col min="259" max="259" width="20.42578125" style="1296" hidden="1"/>
    <col min="260" max="261" width="14.42578125" style="1296" hidden="1"/>
    <col min="262" max="262" width="1" style="1296" hidden="1"/>
    <col min="263" max="264" width="14.42578125" style="1296" hidden="1"/>
    <col min="265" max="265" width="1" style="1296" hidden="1"/>
    <col min="266" max="267" width="14.42578125" style="1296" hidden="1"/>
    <col min="268" max="268" width="1" style="1296" hidden="1"/>
    <col min="269" max="270" width="14.42578125" style="1296" hidden="1"/>
    <col min="271" max="271" width="1" style="1296" hidden="1"/>
    <col min="272" max="273" width="14.42578125" style="1296" hidden="1"/>
    <col min="274" max="274" width="1.42578125" style="1296" hidden="1"/>
    <col min="275" max="275" width="2.42578125" style="1296" hidden="1"/>
    <col min="276" max="513" width="20.42578125" style="1296" hidden="1"/>
    <col min="514" max="514" width="3.42578125" style="1296" hidden="1"/>
    <col min="515" max="515" width="20.42578125" style="1296" hidden="1"/>
    <col min="516" max="517" width="14.42578125" style="1296" hidden="1"/>
    <col min="518" max="518" width="1" style="1296" hidden="1"/>
    <col min="519" max="520" width="14.42578125" style="1296" hidden="1"/>
    <col min="521" max="521" width="1" style="1296" hidden="1"/>
    <col min="522" max="523" width="14.42578125" style="1296" hidden="1"/>
    <col min="524" max="524" width="1" style="1296" hidden="1"/>
    <col min="525" max="526" width="14.42578125" style="1296" hidden="1"/>
    <col min="527" max="527" width="1" style="1296" hidden="1"/>
    <col min="528" max="529" width="14.42578125" style="1296" hidden="1"/>
    <col min="530" max="530" width="1.42578125" style="1296" hidden="1"/>
    <col min="531" max="531" width="2.42578125" style="1296" hidden="1"/>
    <col min="532" max="769" width="20.42578125" style="1296" hidden="1"/>
    <col min="770" max="770" width="3.42578125" style="1296" hidden="1"/>
    <col min="771" max="771" width="20.42578125" style="1296" hidden="1"/>
    <col min="772" max="773" width="14.42578125" style="1296" hidden="1"/>
    <col min="774" max="774" width="1" style="1296" hidden="1"/>
    <col min="775" max="776" width="14.42578125" style="1296" hidden="1"/>
    <col min="777" max="777" width="1" style="1296" hidden="1"/>
    <col min="778" max="779" width="14.42578125" style="1296" hidden="1"/>
    <col min="780" max="780" width="1" style="1296" hidden="1"/>
    <col min="781" max="782" width="14.42578125" style="1296" hidden="1"/>
    <col min="783" max="783" width="1" style="1296" hidden="1"/>
    <col min="784" max="785" width="14.42578125" style="1296" hidden="1"/>
    <col min="786" max="786" width="1.42578125" style="1296" hidden="1"/>
    <col min="787" max="787" width="2.42578125" style="1296" hidden="1"/>
    <col min="788" max="1025" width="20.42578125" style="1296" hidden="1"/>
    <col min="1026" max="1026" width="3.42578125" style="1296" hidden="1"/>
    <col min="1027" max="1027" width="20.42578125" style="1296" hidden="1"/>
    <col min="1028" max="1029" width="14.42578125" style="1296" hidden="1"/>
    <col min="1030" max="1030" width="1" style="1296" hidden="1"/>
    <col min="1031" max="1032" width="14.42578125" style="1296" hidden="1"/>
    <col min="1033" max="1033" width="1" style="1296" hidden="1"/>
    <col min="1034" max="1035" width="14.42578125" style="1296" hidden="1"/>
    <col min="1036" max="1036" width="1" style="1296" hidden="1"/>
    <col min="1037" max="1038" width="14.42578125" style="1296" hidden="1"/>
    <col min="1039" max="1039" width="1" style="1296" hidden="1"/>
    <col min="1040" max="1041" width="14.42578125" style="1296" hidden="1"/>
    <col min="1042" max="1042" width="1.42578125" style="1296" hidden="1"/>
    <col min="1043" max="1043" width="2.42578125" style="1296" hidden="1"/>
    <col min="1044" max="1281" width="20.42578125" style="1296" hidden="1"/>
    <col min="1282" max="1282" width="3.42578125" style="1296" hidden="1"/>
    <col min="1283" max="1283" width="20.42578125" style="1296" hidden="1"/>
    <col min="1284" max="1285" width="14.42578125" style="1296" hidden="1"/>
    <col min="1286" max="1286" width="1" style="1296" hidden="1"/>
    <col min="1287" max="1288" width="14.42578125" style="1296" hidden="1"/>
    <col min="1289" max="1289" width="1" style="1296" hidden="1"/>
    <col min="1290" max="1291" width="14.42578125" style="1296" hidden="1"/>
    <col min="1292" max="1292" width="1" style="1296" hidden="1"/>
    <col min="1293" max="1294" width="14.42578125" style="1296" hidden="1"/>
    <col min="1295" max="1295" width="1" style="1296" hidden="1"/>
    <col min="1296" max="1297" width="14.42578125" style="1296" hidden="1"/>
    <col min="1298" max="1298" width="1.42578125" style="1296" hidden="1"/>
    <col min="1299" max="1299" width="2.42578125" style="1296" hidden="1"/>
    <col min="1300" max="1537" width="20.42578125" style="1296" hidden="1"/>
    <col min="1538" max="1538" width="3.42578125" style="1296" hidden="1"/>
    <col min="1539" max="1539" width="20.42578125" style="1296" hidden="1"/>
    <col min="1540" max="1541" width="14.42578125" style="1296" hidden="1"/>
    <col min="1542" max="1542" width="1" style="1296" hidden="1"/>
    <col min="1543" max="1544" width="14.42578125" style="1296" hidden="1"/>
    <col min="1545" max="1545" width="1" style="1296" hidden="1"/>
    <col min="1546" max="1547" width="14.42578125" style="1296" hidden="1"/>
    <col min="1548" max="1548" width="1" style="1296" hidden="1"/>
    <col min="1549" max="1550" width="14.42578125" style="1296" hidden="1"/>
    <col min="1551" max="1551" width="1" style="1296" hidden="1"/>
    <col min="1552" max="1553" width="14.42578125" style="1296" hidden="1"/>
    <col min="1554" max="1554" width="1.42578125" style="1296" hidden="1"/>
    <col min="1555" max="1555" width="2.42578125" style="1296" hidden="1"/>
    <col min="1556" max="1793" width="20.42578125" style="1296" hidden="1"/>
    <col min="1794" max="1794" width="3.42578125" style="1296" hidden="1"/>
    <col min="1795" max="1795" width="20.42578125" style="1296" hidden="1"/>
    <col min="1796" max="1797" width="14.42578125" style="1296" hidden="1"/>
    <col min="1798" max="1798" width="1" style="1296" hidden="1"/>
    <col min="1799" max="1800" width="14.42578125" style="1296" hidden="1"/>
    <col min="1801" max="1801" width="1" style="1296" hidden="1"/>
    <col min="1802" max="1803" width="14.42578125" style="1296" hidden="1"/>
    <col min="1804" max="1804" width="1" style="1296" hidden="1"/>
    <col min="1805" max="1806" width="14.42578125" style="1296" hidden="1"/>
    <col min="1807" max="1807" width="1" style="1296" hidden="1"/>
    <col min="1808" max="1809" width="14.42578125" style="1296" hidden="1"/>
    <col min="1810" max="1810" width="1.42578125" style="1296" hidden="1"/>
    <col min="1811" max="1811" width="2.42578125" style="1296" hidden="1"/>
    <col min="1812" max="2049" width="20.42578125" style="1296" hidden="1"/>
    <col min="2050" max="2050" width="3.42578125" style="1296" hidden="1"/>
    <col min="2051" max="2051" width="20.42578125" style="1296" hidden="1"/>
    <col min="2052" max="2053" width="14.42578125" style="1296" hidden="1"/>
    <col min="2054" max="2054" width="1" style="1296" hidden="1"/>
    <col min="2055" max="2056" width="14.42578125" style="1296" hidden="1"/>
    <col min="2057" max="2057" width="1" style="1296" hidden="1"/>
    <col min="2058" max="2059" width="14.42578125" style="1296" hidden="1"/>
    <col min="2060" max="2060" width="1" style="1296" hidden="1"/>
    <col min="2061" max="2062" width="14.42578125" style="1296" hidden="1"/>
    <col min="2063" max="2063" width="1" style="1296" hidden="1"/>
    <col min="2064" max="2065" width="14.42578125" style="1296" hidden="1"/>
    <col min="2066" max="2066" width="1.42578125" style="1296" hidden="1"/>
    <col min="2067" max="2067" width="2.42578125" style="1296" hidden="1"/>
    <col min="2068" max="2305" width="20.42578125" style="1296" hidden="1"/>
    <col min="2306" max="2306" width="3.42578125" style="1296" hidden="1"/>
    <col min="2307" max="2307" width="20.42578125" style="1296" hidden="1"/>
    <col min="2308" max="2309" width="14.42578125" style="1296" hidden="1"/>
    <col min="2310" max="2310" width="1" style="1296" hidden="1"/>
    <col min="2311" max="2312" width="14.42578125" style="1296" hidden="1"/>
    <col min="2313" max="2313" width="1" style="1296" hidden="1"/>
    <col min="2314" max="2315" width="14.42578125" style="1296" hidden="1"/>
    <col min="2316" max="2316" width="1" style="1296" hidden="1"/>
    <col min="2317" max="2318" width="14.42578125" style="1296" hidden="1"/>
    <col min="2319" max="2319" width="1" style="1296" hidden="1"/>
    <col min="2320" max="2321" width="14.42578125" style="1296" hidden="1"/>
    <col min="2322" max="2322" width="1.42578125" style="1296" hidden="1"/>
    <col min="2323" max="2323" width="2.42578125" style="1296" hidden="1"/>
    <col min="2324" max="2561" width="20.42578125" style="1296" hidden="1"/>
    <col min="2562" max="2562" width="3.42578125" style="1296" hidden="1"/>
    <col min="2563" max="2563" width="20.42578125" style="1296" hidden="1"/>
    <col min="2564" max="2565" width="14.42578125" style="1296" hidden="1"/>
    <col min="2566" max="2566" width="1" style="1296" hidden="1"/>
    <col min="2567" max="2568" width="14.42578125" style="1296" hidden="1"/>
    <col min="2569" max="2569" width="1" style="1296" hidden="1"/>
    <col min="2570" max="2571" width="14.42578125" style="1296" hidden="1"/>
    <col min="2572" max="2572" width="1" style="1296" hidden="1"/>
    <col min="2573" max="2574" width="14.42578125" style="1296" hidden="1"/>
    <col min="2575" max="2575" width="1" style="1296" hidden="1"/>
    <col min="2576" max="2577" width="14.42578125" style="1296" hidden="1"/>
    <col min="2578" max="2578" width="1.42578125" style="1296" hidden="1"/>
    <col min="2579" max="2579" width="2.42578125" style="1296" hidden="1"/>
    <col min="2580" max="2817" width="20.42578125" style="1296" hidden="1"/>
    <col min="2818" max="2818" width="3.42578125" style="1296" hidden="1"/>
    <col min="2819" max="2819" width="20.42578125" style="1296" hidden="1"/>
    <col min="2820" max="2821" width="14.42578125" style="1296" hidden="1"/>
    <col min="2822" max="2822" width="1" style="1296" hidden="1"/>
    <col min="2823" max="2824" width="14.42578125" style="1296" hidden="1"/>
    <col min="2825" max="2825" width="1" style="1296" hidden="1"/>
    <col min="2826" max="2827" width="14.42578125" style="1296" hidden="1"/>
    <col min="2828" max="2828" width="1" style="1296" hidden="1"/>
    <col min="2829" max="2830" width="14.42578125" style="1296" hidden="1"/>
    <col min="2831" max="2831" width="1" style="1296" hidden="1"/>
    <col min="2832" max="2833" width="14.42578125" style="1296" hidden="1"/>
    <col min="2834" max="2834" width="1.42578125" style="1296" hidden="1"/>
    <col min="2835" max="2835" width="2.42578125" style="1296" hidden="1"/>
    <col min="2836" max="3073" width="20.42578125" style="1296" hidden="1"/>
    <col min="3074" max="3074" width="3.42578125" style="1296" hidden="1"/>
    <col min="3075" max="3075" width="20.42578125" style="1296" hidden="1"/>
    <col min="3076" max="3077" width="14.42578125" style="1296" hidden="1"/>
    <col min="3078" max="3078" width="1" style="1296" hidden="1"/>
    <col min="3079" max="3080" width="14.42578125" style="1296" hidden="1"/>
    <col min="3081" max="3081" width="1" style="1296" hidden="1"/>
    <col min="3082" max="3083" width="14.42578125" style="1296" hidden="1"/>
    <col min="3084" max="3084" width="1" style="1296" hidden="1"/>
    <col min="3085" max="3086" width="14.42578125" style="1296" hidden="1"/>
    <col min="3087" max="3087" width="1" style="1296" hidden="1"/>
    <col min="3088" max="3089" width="14.42578125" style="1296" hidden="1"/>
    <col min="3090" max="3090" width="1.42578125" style="1296" hidden="1"/>
    <col min="3091" max="3091" width="2.42578125" style="1296" hidden="1"/>
    <col min="3092" max="3329" width="20.42578125" style="1296" hidden="1"/>
    <col min="3330" max="3330" width="3.42578125" style="1296" hidden="1"/>
    <col min="3331" max="3331" width="20.42578125" style="1296" hidden="1"/>
    <col min="3332" max="3333" width="14.42578125" style="1296" hidden="1"/>
    <col min="3334" max="3334" width="1" style="1296" hidden="1"/>
    <col min="3335" max="3336" width="14.42578125" style="1296" hidden="1"/>
    <col min="3337" max="3337" width="1" style="1296" hidden="1"/>
    <col min="3338" max="3339" width="14.42578125" style="1296" hidden="1"/>
    <col min="3340" max="3340" width="1" style="1296" hidden="1"/>
    <col min="3341" max="3342" width="14.42578125" style="1296" hidden="1"/>
    <col min="3343" max="3343" width="1" style="1296" hidden="1"/>
    <col min="3344" max="3345" width="14.42578125" style="1296" hidden="1"/>
    <col min="3346" max="3346" width="1.42578125" style="1296" hidden="1"/>
    <col min="3347" max="3347" width="2.42578125" style="1296" hidden="1"/>
    <col min="3348" max="3585" width="20.42578125" style="1296" hidden="1"/>
    <col min="3586" max="3586" width="3.42578125" style="1296" hidden="1"/>
    <col min="3587" max="3587" width="20.42578125" style="1296" hidden="1"/>
    <col min="3588" max="3589" width="14.42578125" style="1296" hidden="1"/>
    <col min="3590" max="3590" width="1" style="1296" hidden="1"/>
    <col min="3591" max="3592" width="14.42578125" style="1296" hidden="1"/>
    <col min="3593" max="3593" width="1" style="1296" hidden="1"/>
    <col min="3594" max="3595" width="14.42578125" style="1296" hidden="1"/>
    <col min="3596" max="3596" width="1" style="1296" hidden="1"/>
    <col min="3597" max="3598" width="14.42578125" style="1296" hidden="1"/>
    <col min="3599" max="3599" width="1" style="1296" hidden="1"/>
    <col min="3600" max="3601" width="14.42578125" style="1296" hidden="1"/>
    <col min="3602" max="3602" width="1.42578125" style="1296" hidden="1"/>
    <col min="3603" max="3603" width="2.42578125" style="1296" hidden="1"/>
    <col min="3604" max="3841" width="20.42578125" style="1296" hidden="1"/>
    <col min="3842" max="3842" width="3.42578125" style="1296" hidden="1"/>
    <col min="3843" max="3843" width="20.42578125" style="1296" hidden="1"/>
    <col min="3844" max="3845" width="14.42578125" style="1296" hidden="1"/>
    <col min="3846" max="3846" width="1" style="1296" hidden="1"/>
    <col min="3847" max="3848" width="14.42578125" style="1296" hidden="1"/>
    <col min="3849" max="3849" width="1" style="1296" hidden="1"/>
    <col min="3850" max="3851" width="14.42578125" style="1296" hidden="1"/>
    <col min="3852" max="3852" width="1" style="1296" hidden="1"/>
    <col min="3853" max="3854" width="14.42578125" style="1296" hidden="1"/>
    <col min="3855" max="3855" width="1" style="1296" hidden="1"/>
    <col min="3856" max="3857" width="14.42578125" style="1296" hidden="1"/>
    <col min="3858" max="3858" width="1.42578125" style="1296" hidden="1"/>
    <col min="3859" max="3859" width="2.42578125" style="1296" hidden="1"/>
    <col min="3860" max="4097" width="20.42578125" style="1296" hidden="1"/>
    <col min="4098" max="4098" width="3.42578125" style="1296" hidden="1"/>
    <col min="4099" max="4099" width="20.42578125" style="1296" hidden="1"/>
    <col min="4100" max="4101" width="14.42578125" style="1296" hidden="1"/>
    <col min="4102" max="4102" width="1" style="1296" hidden="1"/>
    <col min="4103" max="4104" width="14.42578125" style="1296" hidden="1"/>
    <col min="4105" max="4105" width="1" style="1296" hidden="1"/>
    <col min="4106" max="4107" width="14.42578125" style="1296" hidden="1"/>
    <col min="4108" max="4108" width="1" style="1296" hidden="1"/>
    <col min="4109" max="4110" width="14.42578125" style="1296" hidden="1"/>
    <col min="4111" max="4111" width="1" style="1296" hidden="1"/>
    <col min="4112" max="4113" width="14.42578125" style="1296" hidden="1"/>
    <col min="4114" max="4114" width="1.42578125" style="1296" hidden="1"/>
    <col min="4115" max="4115" width="2.42578125" style="1296" hidden="1"/>
    <col min="4116" max="4353" width="20.42578125" style="1296" hidden="1"/>
    <col min="4354" max="4354" width="3.42578125" style="1296" hidden="1"/>
    <col min="4355" max="4355" width="20.42578125" style="1296" hidden="1"/>
    <col min="4356" max="4357" width="14.42578125" style="1296" hidden="1"/>
    <col min="4358" max="4358" width="1" style="1296" hidden="1"/>
    <col min="4359" max="4360" width="14.42578125" style="1296" hidden="1"/>
    <col min="4361" max="4361" width="1" style="1296" hidden="1"/>
    <col min="4362" max="4363" width="14.42578125" style="1296" hidden="1"/>
    <col min="4364" max="4364" width="1" style="1296" hidden="1"/>
    <col min="4365" max="4366" width="14.42578125" style="1296" hidden="1"/>
    <col min="4367" max="4367" width="1" style="1296" hidden="1"/>
    <col min="4368" max="4369" width="14.42578125" style="1296" hidden="1"/>
    <col min="4370" max="4370" width="1.42578125" style="1296" hidden="1"/>
    <col min="4371" max="4371" width="2.42578125" style="1296" hidden="1"/>
    <col min="4372" max="4609" width="20.42578125" style="1296" hidden="1"/>
    <col min="4610" max="4610" width="3.42578125" style="1296" hidden="1"/>
    <col min="4611" max="4611" width="20.42578125" style="1296" hidden="1"/>
    <col min="4612" max="4613" width="14.42578125" style="1296" hidden="1"/>
    <col min="4614" max="4614" width="1" style="1296" hidden="1"/>
    <col min="4615" max="4616" width="14.42578125" style="1296" hidden="1"/>
    <col min="4617" max="4617" width="1" style="1296" hidden="1"/>
    <col min="4618" max="4619" width="14.42578125" style="1296" hidden="1"/>
    <col min="4620" max="4620" width="1" style="1296" hidden="1"/>
    <col min="4621" max="4622" width="14.42578125" style="1296" hidden="1"/>
    <col min="4623" max="4623" width="1" style="1296" hidden="1"/>
    <col min="4624" max="4625" width="14.42578125" style="1296" hidden="1"/>
    <col min="4626" max="4626" width="1.42578125" style="1296" hidden="1"/>
    <col min="4627" max="4627" width="2.42578125" style="1296" hidden="1"/>
    <col min="4628" max="4865" width="20.42578125" style="1296" hidden="1"/>
    <col min="4866" max="4866" width="3.42578125" style="1296" hidden="1"/>
    <col min="4867" max="4867" width="20.42578125" style="1296" hidden="1"/>
    <col min="4868" max="4869" width="14.42578125" style="1296" hidden="1"/>
    <col min="4870" max="4870" width="1" style="1296" hidden="1"/>
    <col min="4871" max="4872" width="14.42578125" style="1296" hidden="1"/>
    <col min="4873" max="4873" width="1" style="1296" hidden="1"/>
    <col min="4874" max="4875" width="14.42578125" style="1296" hidden="1"/>
    <col min="4876" max="4876" width="1" style="1296" hidden="1"/>
    <col min="4877" max="4878" width="14.42578125" style="1296" hidden="1"/>
    <col min="4879" max="4879" width="1" style="1296" hidden="1"/>
    <col min="4880" max="4881" width="14.42578125" style="1296" hidden="1"/>
    <col min="4882" max="4882" width="1.42578125" style="1296" hidden="1"/>
    <col min="4883" max="4883" width="2.42578125" style="1296" hidden="1"/>
    <col min="4884" max="5121" width="20.42578125" style="1296" hidden="1"/>
    <col min="5122" max="5122" width="3.42578125" style="1296" hidden="1"/>
    <col min="5123" max="5123" width="20.42578125" style="1296" hidden="1"/>
    <col min="5124" max="5125" width="14.42578125" style="1296" hidden="1"/>
    <col min="5126" max="5126" width="1" style="1296" hidden="1"/>
    <col min="5127" max="5128" width="14.42578125" style="1296" hidden="1"/>
    <col min="5129" max="5129" width="1" style="1296" hidden="1"/>
    <col min="5130" max="5131" width="14.42578125" style="1296" hidden="1"/>
    <col min="5132" max="5132" width="1" style="1296" hidden="1"/>
    <col min="5133" max="5134" width="14.42578125" style="1296" hidden="1"/>
    <col min="5135" max="5135" width="1" style="1296" hidden="1"/>
    <col min="5136" max="5137" width="14.42578125" style="1296" hidden="1"/>
    <col min="5138" max="5138" width="1.42578125" style="1296" hidden="1"/>
    <col min="5139" max="5139" width="2.42578125" style="1296" hidden="1"/>
    <col min="5140" max="5377" width="20.42578125" style="1296" hidden="1"/>
    <col min="5378" max="5378" width="3.42578125" style="1296" hidden="1"/>
    <col min="5379" max="5379" width="20.42578125" style="1296" hidden="1"/>
    <col min="5380" max="5381" width="14.42578125" style="1296" hidden="1"/>
    <col min="5382" max="5382" width="1" style="1296" hidden="1"/>
    <col min="5383" max="5384" width="14.42578125" style="1296" hidden="1"/>
    <col min="5385" max="5385" width="1" style="1296" hidden="1"/>
    <col min="5386" max="5387" width="14.42578125" style="1296" hidden="1"/>
    <col min="5388" max="5388" width="1" style="1296" hidden="1"/>
    <col min="5389" max="5390" width="14.42578125" style="1296" hidden="1"/>
    <col min="5391" max="5391" width="1" style="1296" hidden="1"/>
    <col min="5392" max="5393" width="14.42578125" style="1296" hidden="1"/>
    <col min="5394" max="5394" width="1.42578125" style="1296" hidden="1"/>
    <col min="5395" max="5395" width="2.42578125" style="1296" hidden="1"/>
    <col min="5396" max="5633" width="20.42578125" style="1296" hidden="1"/>
    <col min="5634" max="5634" width="3.42578125" style="1296" hidden="1"/>
    <col min="5635" max="5635" width="20.42578125" style="1296" hidden="1"/>
    <col min="5636" max="5637" width="14.42578125" style="1296" hidden="1"/>
    <col min="5638" max="5638" width="1" style="1296" hidden="1"/>
    <col min="5639" max="5640" width="14.42578125" style="1296" hidden="1"/>
    <col min="5641" max="5641" width="1" style="1296" hidden="1"/>
    <col min="5642" max="5643" width="14.42578125" style="1296" hidden="1"/>
    <col min="5644" max="5644" width="1" style="1296" hidden="1"/>
    <col min="5645" max="5646" width="14.42578125" style="1296" hidden="1"/>
    <col min="5647" max="5647" width="1" style="1296" hidden="1"/>
    <col min="5648" max="5649" width="14.42578125" style="1296" hidden="1"/>
    <col min="5650" max="5650" width="1.42578125" style="1296" hidden="1"/>
    <col min="5651" max="5651" width="2.42578125" style="1296" hidden="1"/>
    <col min="5652" max="5889" width="20.42578125" style="1296" hidden="1"/>
    <col min="5890" max="5890" width="3.42578125" style="1296" hidden="1"/>
    <col min="5891" max="5891" width="20.42578125" style="1296" hidden="1"/>
    <col min="5892" max="5893" width="14.42578125" style="1296" hidden="1"/>
    <col min="5894" max="5894" width="1" style="1296" hidden="1"/>
    <col min="5895" max="5896" width="14.42578125" style="1296" hidden="1"/>
    <col min="5897" max="5897" width="1" style="1296" hidden="1"/>
    <col min="5898" max="5899" width="14.42578125" style="1296" hidden="1"/>
    <col min="5900" max="5900" width="1" style="1296" hidden="1"/>
    <col min="5901" max="5902" width="14.42578125" style="1296" hidden="1"/>
    <col min="5903" max="5903" width="1" style="1296" hidden="1"/>
    <col min="5904" max="5905" width="14.42578125" style="1296" hidden="1"/>
    <col min="5906" max="5906" width="1.42578125" style="1296" hidden="1"/>
    <col min="5907" max="5907" width="2.42578125" style="1296" hidden="1"/>
    <col min="5908" max="6145" width="20.42578125" style="1296" hidden="1"/>
    <col min="6146" max="6146" width="3.42578125" style="1296" hidden="1"/>
    <col min="6147" max="6147" width="20.42578125" style="1296" hidden="1"/>
    <col min="6148" max="6149" width="14.42578125" style="1296" hidden="1"/>
    <col min="6150" max="6150" width="1" style="1296" hidden="1"/>
    <col min="6151" max="6152" width="14.42578125" style="1296" hidden="1"/>
    <col min="6153" max="6153" width="1" style="1296" hidden="1"/>
    <col min="6154" max="6155" width="14.42578125" style="1296" hidden="1"/>
    <col min="6156" max="6156" width="1" style="1296" hidden="1"/>
    <col min="6157" max="6158" width="14.42578125" style="1296" hidden="1"/>
    <col min="6159" max="6159" width="1" style="1296" hidden="1"/>
    <col min="6160" max="6161" width="14.42578125" style="1296" hidden="1"/>
    <col min="6162" max="6162" width="1.42578125" style="1296" hidden="1"/>
    <col min="6163" max="6163" width="2.42578125" style="1296" hidden="1"/>
    <col min="6164" max="6401" width="20.42578125" style="1296" hidden="1"/>
    <col min="6402" max="6402" width="3.42578125" style="1296" hidden="1"/>
    <col min="6403" max="6403" width="20.42578125" style="1296" hidden="1"/>
    <col min="6404" max="6405" width="14.42578125" style="1296" hidden="1"/>
    <col min="6406" max="6406" width="1" style="1296" hidden="1"/>
    <col min="6407" max="6408" width="14.42578125" style="1296" hidden="1"/>
    <col min="6409" max="6409" width="1" style="1296" hidden="1"/>
    <col min="6410" max="6411" width="14.42578125" style="1296" hidden="1"/>
    <col min="6412" max="6412" width="1" style="1296" hidden="1"/>
    <col min="6413" max="6414" width="14.42578125" style="1296" hidden="1"/>
    <col min="6415" max="6415" width="1" style="1296" hidden="1"/>
    <col min="6416" max="6417" width="14.42578125" style="1296" hidden="1"/>
    <col min="6418" max="6418" width="1.42578125" style="1296" hidden="1"/>
    <col min="6419" max="6419" width="2.42578125" style="1296" hidden="1"/>
    <col min="6420" max="6657" width="20.42578125" style="1296" hidden="1"/>
    <col min="6658" max="6658" width="3.42578125" style="1296" hidden="1"/>
    <col min="6659" max="6659" width="20.42578125" style="1296" hidden="1"/>
    <col min="6660" max="6661" width="14.42578125" style="1296" hidden="1"/>
    <col min="6662" max="6662" width="1" style="1296" hidden="1"/>
    <col min="6663" max="6664" width="14.42578125" style="1296" hidden="1"/>
    <col min="6665" max="6665" width="1" style="1296" hidden="1"/>
    <col min="6666" max="6667" width="14.42578125" style="1296" hidden="1"/>
    <col min="6668" max="6668" width="1" style="1296" hidden="1"/>
    <col min="6669" max="6670" width="14.42578125" style="1296" hidden="1"/>
    <col min="6671" max="6671" width="1" style="1296" hidden="1"/>
    <col min="6672" max="6673" width="14.42578125" style="1296" hidden="1"/>
    <col min="6674" max="6674" width="1.42578125" style="1296" hidden="1"/>
    <col min="6675" max="6675" width="2.42578125" style="1296" hidden="1"/>
    <col min="6676" max="6913" width="20.42578125" style="1296" hidden="1"/>
    <col min="6914" max="6914" width="3.42578125" style="1296" hidden="1"/>
    <col min="6915" max="6915" width="20.42578125" style="1296" hidden="1"/>
    <col min="6916" max="6917" width="14.42578125" style="1296" hidden="1"/>
    <col min="6918" max="6918" width="1" style="1296" hidden="1"/>
    <col min="6919" max="6920" width="14.42578125" style="1296" hidden="1"/>
    <col min="6921" max="6921" width="1" style="1296" hidden="1"/>
    <col min="6922" max="6923" width="14.42578125" style="1296" hidden="1"/>
    <col min="6924" max="6924" width="1" style="1296" hidden="1"/>
    <col min="6925" max="6926" width="14.42578125" style="1296" hidden="1"/>
    <col min="6927" max="6927" width="1" style="1296" hidden="1"/>
    <col min="6928" max="6929" width="14.42578125" style="1296" hidden="1"/>
    <col min="6930" max="6930" width="1.42578125" style="1296" hidden="1"/>
    <col min="6931" max="6931" width="2.42578125" style="1296" hidden="1"/>
    <col min="6932" max="7169" width="20.42578125" style="1296" hidden="1"/>
    <col min="7170" max="7170" width="3.42578125" style="1296" hidden="1"/>
    <col min="7171" max="7171" width="20.42578125" style="1296" hidden="1"/>
    <col min="7172" max="7173" width="14.42578125" style="1296" hidden="1"/>
    <col min="7174" max="7174" width="1" style="1296" hidden="1"/>
    <col min="7175" max="7176" width="14.42578125" style="1296" hidden="1"/>
    <col min="7177" max="7177" width="1" style="1296" hidden="1"/>
    <col min="7178" max="7179" width="14.42578125" style="1296" hidden="1"/>
    <col min="7180" max="7180" width="1" style="1296" hidden="1"/>
    <col min="7181" max="7182" width="14.42578125" style="1296" hidden="1"/>
    <col min="7183" max="7183" width="1" style="1296" hidden="1"/>
    <col min="7184" max="7185" width="14.42578125" style="1296" hidden="1"/>
    <col min="7186" max="7186" width="1.42578125" style="1296" hidden="1"/>
    <col min="7187" max="7187" width="2.42578125" style="1296" hidden="1"/>
    <col min="7188" max="7425" width="20.42578125" style="1296" hidden="1"/>
    <col min="7426" max="7426" width="3.42578125" style="1296" hidden="1"/>
    <col min="7427" max="7427" width="20.42578125" style="1296" hidden="1"/>
    <col min="7428" max="7429" width="14.42578125" style="1296" hidden="1"/>
    <col min="7430" max="7430" width="1" style="1296" hidden="1"/>
    <col min="7431" max="7432" width="14.42578125" style="1296" hidden="1"/>
    <col min="7433" max="7433" width="1" style="1296" hidden="1"/>
    <col min="7434" max="7435" width="14.42578125" style="1296" hidden="1"/>
    <col min="7436" max="7436" width="1" style="1296" hidden="1"/>
    <col min="7437" max="7438" width="14.42578125" style="1296" hidden="1"/>
    <col min="7439" max="7439" width="1" style="1296" hidden="1"/>
    <col min="7440" max="7441" width="14.42578125" style="1296" hidden="1"/>
    <col min="7442" max="7442" width="1.42578125" style="1296" hidden="1"/>
    <col min="7443" max="7443" width="2.42578125" style="1296" hidden="1"/>
    <col min="7444" max="7681" width="20.42578125" style="1296" hidden="1"/>
    <col min="7682" max="7682" width="3.42578125" style="1296" hidden="1"/>
    <col min="7683" max="7683" width="20.42578125" style="1296" hidden="1"/>
    <col min="7684" max="7685" width="14.42578125" style="1296" hidden="1"/>
    <col min="7686" max="7686" width="1" style="1296" hidden="1"/>
    <col min="7687" max="7688" width="14.42578125" style="1296" hidden="1"/>
    <col min="7689" max="7689" width="1" style="1296" hidden="1"/>
    <col min="7690" max="7691" width="14.42578125" style="1296" hidden="1"/>
    <col min="7692" max="7692" width="1" style="1296" hidden="1"/>
    <col min="7693" max="7694" width="14.42578125" style="1296" hidden="1"/>
    <col min="7695" max="7695" width="1" style="1296" hidden="1"/>
    <col min="7696" max="7697" width="14.42578125" style="1296" hidden="1"/>
    <col min="7698" max="7698" width="1.42578125" style="1296" hidden="1"/>
    <col min="7699" max="7699" width="2.42578125" style="1296" hidden="1"/>
    <col min="7700" max="7937" width="20.42578125" style="1296" hidden="1"/>
    <col min="7938" max="7938" width="3.42578125" style="1296" hidden="1"/>
    <col min="7939" max="7939" width="20.42578125" style="1296" hidden="1"/>
    <col min="7940" max="7941" width="14.42578125" style="1296" hidden="1"/>
    <col min="7942" max="7942" width="1" style="1296" hidden="1"/>
    <col min="7943" max="7944" width="14.42578125" style="1296" hidden="1"/>
    <col min="7945" max="7945" width="1" style="1296" hidden="1"/>
    <col min="7946" max="7947" width="14.42578125" style="1296" hidden="1"/>
    <col min="7948" max="7948" width="1" style="1296" hidden="1"/>
    <col min="7949" max="7950" width="14.42578125" style="1296" hidden="1"/>
    <col min="7951" max="7951" width="1" style="1296" hidden="1"/>
    <col min="7952" max="7953" width="14.42578125" style="1296" hidden="1"/>
    <col min="7954" max="7954" width="1.42578125" style="1296" hidden="1"/>
    <col min="7955" max="7955" width="2.42578125" style="1296" hidden="1"/>
    <col min="7956" max="8193" width="20.42578125" style="1296" hidden="1"/>
    <col min="8194" max="8194" width="3.42578125" style="1296" hidden="1"/>
    <col min="8195" max="8195" width="20.42578125" style="1296" hidden="1"/>
    <col min="8196" max="8197" width="14.42578125" style="1296" hidden="1"/>
    <col min="8198" max="8198" width="1" style="1296" hidden="1"/>
    <col min="8199" max="8200" width="14.42578125" style="1296" hidden="1"/>
    <col min="8201" max="8201" width="1" style="1296" hidden="1"/>
    <col min="8202" max="8203" width="14.42578125" style="1296" hidden="1"/>
    <col min="8204" max="8204" width="1" style="1296" hidden="1"/>
    <col min="8205" max="8206" width="14.42578125" style="1296" hidden="1"/>
    <col min="8207" max="8207" width="1" style="1296" hidden="1"/>
    <col min="8208" max="8209" width="14.42578125" style="1296" hidden="1"/>
    <col min="8210" max="8210" width="1.42578125" style="1296" hidden="1"/>
    <col min="8211" max="8211" width="2.42578125" style="1296" hidden="1"/>
    <col min="8212" max="8449" width="20.42578125" style="1296" hidden="1"/>
    <col min="8450" max="8450" width="3.42578125" style="1296" hidden="1"/>
    <col min="8451" max="8451" width="20.42578125" style="1296" hidden="1"/>
    <col min="8452" max="8453" width="14.42578125" style="1296" hidden="1"/>
    <col min="8454" max="8454" width="1" style="1296" hidden="1"/>
    <col min="8455" max="8456" width="14.42578125" style="1296" hidden="1"/>
    <col min="8457" max="8457" width="1" style="1296" hidden="1"/>
    <col min="8458" max="8459" width="14.42578125" style="1296" hidden="1"/>
    <col min="8460" max="8460" width="1" style="1296" hidden="1"/>
    <col min="8461" max="8462" width="14.42578125" style="1296" hidden="1"/>
    <col min="8463" max="8463" width="1" style="1296" hidden="1"/>
    <col min="8464" max="8465" width="14.42578125" style="1296" hidden="1"/>
    <col min="8466" max="8466" width="1.42578125" style="1296" hidden="1"/>
    <col min="8467" max="8467" width="2.42578125" style="1296" hidden="1"/>
    <col min="8468" max="8705" width="20.42578125" style="1296" hidden="1"/>
    <col min="8706" max="8706" width="3.42578125" style="1296" hidden="1"/>
    <col min="8707" max="8707" width="20.42578125" style="1296" hidden="1"/>
    <col min="8708" max="8709" width="14.42578125" style="1296" hidden="1"/>
    <col min="8710" max="8710" width="1" style="1296" hidden="1"/>
    <col min="8711" max="8712" width="14.42578125" style="1296" hidden="1"/>
    <col min="8713" max="8713" width="1" style="1296" hidden="1"/>
    <col min="8714" max="8715" width="14.42578125" style="1296" hidden="1"/>
    <col min="8716" max="8716" width="1" style="1296" hidden="1"/>
    <col min="8717" max="8718" width="14.42578125" style="1296" hidden="1"/>
    <col min="8719" max="8719" width="1" style="1296" hidden="1"/>
    <col min="8720" max="8721" width="14.42578125" style="1296" hidden="1"/>
    <col min="8722" max="8722" width="1.42578125" style="1296" hidden="1"/>
    <col min="8723" max="8723" width="2.42578125" style="1296" hidden="1"/>
    <col min="8724" max="8961" width="20.42578125" style="1296" hidden="1"/>
    <col min="8962" max="8962" width="3.42578125" style="1296" hidden="1"/>
    <col min="8963" max="8963" width="20.42578125" style="1296" hidden="1"/>
    <col min="8964" max="8965" width="14.42578125" style="1296" hidden="1"/>
    <col min="8966" max="8966" width="1" style="1296" hidden="1"/>
    <col min="8967" max="8968" width="14.42578125" style="1296" hidden="1"/>
    <col min="8969" max="8969" width="1" style="1296" hidden="1"/>
    <col min="8970" max="8971" width="14.42578125" style="1296" hidden="1"/>
    <col min="8972" max="8972" width="1" style="1296" hidden="1"/>
    <col min="8973" max="8974" width="14.42578125" style="1296" hidden="1"/>
    <col min="8975" max="8975" width="1" style="1296" hidden="1"/>
    <col min="8976" max="8977" width="14.42578125" style="1296" hidden="1"/>
    <col min="8978" max="8978" width="1.42578125" style="1296" hidden="1"/>
    <col min="8979" max="8979" width="2.42578125" style="1296" hidden="1"/>
    <col min="8980" max="9217" width="20.42578125" style="1296" hidden="1"/>
    <col min="9218" max="9218" width="3.42578125" style="1296" hidden="1"/>
    <col min="9219" max="9219" width="20.42578125" style="1296" hidden="1"/>
    <col min="9220" max="9221" width="14.42578125" style="1296" hidden="1"/>
    <col min="9222" max="9222" width="1" style="1296" hidden="1"/>
    <col min="9223" max="9224" width="14.42578125" style="1296" hidden="1"/>
    <col min="9225" max="9225" width="1" style="1296" hidden="1"/>
    <col min="9226" max="9227" width="14.42578125" style="1296" hidden="1"/>
    <col min="9228" max="9228" width="1" style="1296" hidden="1"/>
    <col min="9229" max="9230" width="14.42578125" style="1296" hidden="1"/>
    <col min="9231" max="9231" width="1" style="1296" hidden="1"/>
    <col min="9232" max="9233" width="14.42578125" style="1296" hidden="1"/>
    <col min="9234" max="9234" width="1.42578125" style="1296" hidden="1"/>
    <col min="9235" max="9235" width="2.42578125" style="1296" hidden="1"/>
    <col min="9236" max="9473" width="20.42578125" style="1296" hidden="1"/>
    <col min="9474" max="9474" width="3.42578125" style="1296" hidden="1"/>
    <col min="9475" max="9475" width="20.42578125" style="1296" hidden="1"/>
    <col min="9476" max="9477" width="14.42578125" style="1296" hidden="1"/>
    <col min="9478" max="9478" width="1" style="1296" hidden="1"/>
    <col min="9479" max="9480" width="14.42578125" style="1296" hidden="1"/>
    <col min="9481" max="9481" width="1" style="1296" hidden="1"/>
    <col min="9482" max="9483" width="14.42578125" style="1296" hidden="1"/>
    <col min="9484" max="9484" width="1" style="1296" hidden="1"/>
    <col min="9485" max="9486" width="14.42578125" style="1296" hidden="1"/>
    <col min="9487" max="9487" width="1" style="1296" hidden="1"/>
    <col min="9488" max="9489" width="14.42578125" style="1296" hidden="1"/>
    <col min="9490" max="9490" width="1.42578125" style="1296" hidden="1"/>
    <col min="9491" max="9491" width="2.42578125" style="1296" hidden="1"/>
    <col min="9492" max="9729" width="20.42578125" style="1296" hidden="1"/>
    <col min="9730" max="9730" width="3.42578125" style="1296" hidden="1"/>
    <col min="9731" max="9731" width="20.42578125" style="1296" hidden="1"/>
    <col min="9732" max="9733" width="14.42578125" style="1296" hidden="1"/>
    <col min="9734" max="9734" width="1" style="1296" hidden="1"/>
    <col min="9735" max="9736" width="14.42578125" style="1296" hidden="1"/>
    <col min="9737" max="9737" width="1" style="1296" hidden="1"/>
    <col min="9738" max="9739" width="14.42578125" style="1296" hidden="1"/>
    <col min="9740" max="9740" width="1" style="1296" hidden="1"/>
    <col min="9741" max="9742" width="14.42578125" style="1296" hidden="1"/>
    <col min="9743" max="9743" width="1" style="1296" hidden="1"/>
    <col min="9744" max="9745" width="14.42578125" style="1296" hidden="1"/>
    <col min="9746" max="9746" width="1.42578125" style="1296" hidden="1"/>
    <col min="9747" max="9747" width="2.42578125" style="1296" hidden="1"/>
    <col min="9748" max="9985" width="20.42578125" style="1296" hidden="1"/>
    <col min="9986" max="9986" width="3.42578125" style="1296" hidden="1"/>
    <col min="9987" max="9987" width="20.42578125" style="1296" hidden="1"/>
    <col min="9988" max="9989" width="14.42578125" style="1296" hidden="1"/>
    <col min="9990" max="9990" width="1" style="1296" hidden="1"/>
    <col min="9991" max="9992" width="14.42578125" style="1296" hidden="1"/>
    <col min="9993" max="9993" width="1" style="1296" hidden="1"/>
    <col min="9994" max="9995" width="14.42578125" style="1296" hidden="1"/>
    <col min="9996" max="9996" width="1" style="1296" hidden="1"/>
    <col min="9997" max="9998" width="14.42578125" style="1296" hidden="1"/>
    <col min="9999" max="9999" width="1" style="1296" hidden="1"/>
    <col min="10000" max="10001" width="14.42578125" style="1296" hidden="1"/>
    <col min="10002" max="10002" width="1.42578125" style="1296" hidden="1"/>
    <col min="10003" max="10003" width="2.42578125" style="1296" hidden="1"/>
    <col min="10004" max="10241" width="20.42578125" style="1296" hidden="1"/>
    <col min="10242" max="10242" width="3.42578125" style="1296" hidden="1"/>
    <col min="10243" max="10243" width="20.42578125" style="1296" hidden="1"/>
    <col min="10244" max="10245" width="14.42578125" style="1296" hidden="1"/>
    <col min="10246" max="10246" width="1" style="1296" hidden="1"/>
    <col min="10247" max="10248" width="14.42578125" style="1296" hidden="1"/>
    <col min="10249" max="10249" width="1" style="1296" hidden="1"/>
    <col min="10250" max="10251" width="14.42578125" style="1296" hidden="1"/>
    <col min="10252" max="10252" width="1" style="1296" hidden="1"/>
    <col min="10253" max="10254" width="14.42578125" style="1296" hidden="1"/>
    <col min="10255" max="10255" width="1" style="1296" hidden="1"/>
    <col min="10256" max="10257" width="14.42578125" style="1296" hidden="1"/>
    <col min="10258" max="10258" width="1.42578125" style="1296" hidden="1"/>
    <col min="10259" max="10259" width="2.42578125" style="1296" hidden="1"/>
    <col min="10260" max="10497" width="20.42578125" style="1296" hidden="1"/>
    <col min="10498" max="10498" width="3.42578125" style="1296" hidden="1"/>
    <col min="10499" max="10499" width="20.42578125" style="1296" hidden="1"/>
    <col min="10500" max="10501" width="14.42578125" style="1296" hidden="1"/>
    <col min="10502" max="10502" width="1" style="1296" hidden="1"/>
    <col min="10503" max="10504" width="14.42578125" style="1296" hidden="1"/>
    <col min="10505" max="10505" width="1" style="1296" hidden="1"/>
    <col min="10506" max="10507" width="14.42578125" style="1296" hidden="1"/>
    <col min="10508" max="10508" width="1" style="1296" hidden="1"/>
    <col min="10509" max="10510" width="14.42578125" style="1296" hidden="1"/>
    <col min="10511" max="10511" width="1" style="1296" hidden="1"/>
    <col min="10512" max="10513" width="14.42578125" style="1296" hidden="1"/>
    <col min="10514" max="10514" width="1.42578125" style="1296" hidden="1"/>
    <col min="10515" max="10515" width="2.42578125" style="1296" hidden="1"/>
    <col min="10516" max="10753" width="20.42578125" style="1296" hidden="1"/>
    <col min="10754" max="10754" width="3.42578125" style="1296" hidden="1"/>
    <col min="10755" max="10755" width="20.42578125" style="1296" hidden="1"/>
    <col min="10756" max="10757" width="14.42578125" style="1296" hidden="1"/>
    <col min="10758" max="10758" width="1" style="1296" hidden="1"/>
    <col min="10759" max="10760" width="14.42578125" style="1296" hidden="1"/>
    <col min="10761" max="10761" width="1" style="1296" hidden="1"/>
    <col min="10762" max="10763" width="14.42578125" style="1296" hidden="1"/>
    <col min="10764" max="10764" width="1" style="1296" hidden="1"/>
    <col min="10765" max="10766" width="14.42578125" style="1296" hidden="1"/>
    <col min="10767" max="10767" width="1" style="1296" hidden="1"/>
    <col min="10768" max="10769" width="14.42578125" style="1296" hidden="1"/>
    <col min="10770" max="10770" width="1.42578125" style="1296" hidden="1"/>
    <col min="10771" max="10771" width="2.42578125" style="1296" hidden="1"/>
    <col min="10772" max="11009" width="20.42578125" style="1296" hidden="1"/>
    <col min="11010" max="11010" width="3.42578125" style="1296" hidden="1"/>
    <col min="11011" max="11011" width="20.42578125" style="1296" hidden="1"/>
    <col min="11012" max="11013" width="14.42578125" style="1296" hidden="1"/>
    <col min="11014" max="11014" width="1" style="1296" hidden="1"/>
    <col min="11015" max="11016" width="14.42578125" style="1296" hidden="1"/>
    <col min="11017" max="11017" width="1" style="1296" hidden="1"/>
    <col min="11018" max="11019" width="14.42578125" style="1296" hidden="1"/>
    <col min="11020" max="11020" width="1" style="1296" hidden="1"/>
    <col min="11021" max="11022" width="14.42578125" style="1296" hidden="1"/>
    <col min="11023" max="11023" width="1" style="1296" hidden="1"/>
    <col min="11024" max="11025" width="14.42578125" style="1296" hidden="1"/>
    <col min="11026" max="11026" width="1.42578125" style="1296" hidden="1"/>
    <col min="11027" max="11027" width="2.42578125" style="1296" hidden="1"/>
    <col min="11028" max="11265" width="20.42578125" style="1296" hidden="1"/>
    <col min="11266" max="11266" width="3.42578125" style="1296" hidden="1"/>
    <col min="11267" max="11267" width="20.42578125" style="1296" hidden="1"/>
    <col min="11268" max="11269" width="14.42578125" style="1296" hidden="1"/>
    <col min="11270" max="11270" width="1" style="1296" hidden="1"/>
    <col min="11271" max="11272" width="14.42578125" style="1296" hidden="1"/>
    <col min="11273" max="11273" width="1" style="1296" hidden="1"/>
    <col min="11274" max="11275" width="14.42578125" style="1296" hidden="1"/>
    <col min="11276" max="11276" width="1" style="1296" hidden="1"/>
    <col min="11277" max="11278" width="14.42578125" style="1296" hidden="1"/>
    <col min="11279" max="11279" width="1" style="1296" hidden="1"/>
    <col min="11280" max="11281" width="14.42578125" style="1296" hidden="1"/>
    <col min="11282" max="11282" width="1.42578125" style="1296" hidden="1"/>
    <col min="11283" max="11283" width="2.42578125" style="1296" hidden="1"/>
    <col min="11284" max="11521" width="20.42578125" style="1296" hidden="1"/>
    <col min="11522" max="11522" width="3.42578125" style="1296" hidden="1"/>
    <col min="11523" max="11523" width="20.42578125" style="1296" hidden="1"/>
    <col min="11524" max="11525" width="14.42578125" style="1296" hidden="1"/>
    <col min="11526" max="11526" width="1" style="1296" hidden="1"/>
    <col min="11527" max="11528" width="14.42578125" style="1296" hidden="1"/>
    <col min="11529" max="11529" width="1" style="1296" hidden="1"/>
    <col min="11530" max="11531" width="14.42578125" style="1296" hidden="1"/>
    <col min="11532" max="11532" width="1" style="1296" hidden="1"/>
    <col min="11533" max="11534" width="14.42578125" style="1296" hidden="1"/>
    <col min="11535" max="11535" width="1" style="1296" hidden="1"/>
    <col min="11536" max="11537" width="14.42578125" style="1296" hidden="1"/>
    <col min="11538" max="11538" width="1.42578125" style="1296" hidden="1"/>
    <col min="11539" max="11539" width="2.42578125" style="1296" hidden="1"/>
    <col min="11540" max="11777" width="20.42578125" style="1296" hidden="1"/>
    <col min="11778" max="11778" width="3.42578125" style="1296" hidden="1"/>
    <col min="11779" max="11779" width="20.42578125" style="1296" hidden="1"/>
    <col min="11780" max="11781" width="14.42578125" style="1296" hidden="1"/>
    <col min="11782" max="11782" width="1" style="1296" hidden="1"/>
    <col min="11783" max="11784" width="14.42578125" style="1296" hidden="1"/>
    <col min="11785" max="11785" width="1" style="1296" hidden="1"/>
    <col min="11786" max="11787" width="14.42578125" style="1296" hidden="1"/>
    <col min="11788" max="11788" width="1" style="1296" hidden="1"/>
    <col min="11789" max="11790" width="14.42578125" style="1296" hidden="1"/>
    <col min="11791" max="11791" width="1" style="1296" hidden="1"/>
    <col min="11792" max="11793" width="14.42578125" style="1296" hidden="1"/>
    <col min="11794" max="11794" width="1.42578125" style="1296" hidden="1"/>
    <col min="11795" max="11795" width="2.42578125" style="1296" hidden="1"/>
    <col min="11796" max="12033" width="20.42578125" style="1296" hidden="1"/>
    <col min="12034" max="12034" width="3.42578125" style="1296" hidden="1"/>
    <col min="12035" max="12035" width="20.42578125" style="1296" hidden="1"/>
    <col min="12036" max="12037" width="14.42578125" style="1296" hidden="1"/>
    <col min="12038" max="12038" width="1" style="1296" hidden="1"/>
    <col min="12039" max="12040" width="14.42578125" style="1296" hidden="1"/>
    <col min="12041" max="12041" width="1" style="1296" hidden="1"/>
    <col min="12042" max="12043" width="14.42578125" style="1296" hidden="1"/>
    <col min="12044" max="12044" width="1" style="1296" hidden="1"/>
    <col min="12045" max="12046" width="14.42578125" style="1296" hidden="1"/>
    <col min="12047" max="12047" width="1" style="1296" hidden="1"/>
    <col min="12048" max="12049" width="14.42578125" style="1296" hidden="1"/>
    <col min="12050" max="12050" width="1.42578125" style="1296" hidden="1"/>
    <col min="12051" max="12051" width="2.42578125" style="1296" hidden="1"/>
    <col min="12052" max="12289" width="20.42578125" style="1296" hidden="1"/>
    <col min="12290" max="12290" width="3.42578125" style="1296" hidden="1"/>
    <col min="12291" max="12291" width="20.42578125" style="1296" hidden="1"/>
    <col min="12292" max="12293" width="14.42578125" style="1296" hidden="1"/>
    <col min="12294" max="12294" width="1" style="1296" hidden="1"/>
    <col min="12295" max="12296" width="14.42578125" style="1296" hidden="1"/>
    <col min="12297" max="12297" width="1" style="1296" hidden="1"/>
    <col min="12298" max="12299" width="14.42578125" style="1296" hidden="1"/>
    <col min="12300" max="12300" width="1" style="1296" hidden="1"/>
    <col min="12301" max="12302" width="14.42578125" style="1296" hidden="1"/>
    <col min="12303" max="12303" width="1" style="1296" hidden="1"/>
    <col min="12304" max="12305" width="14.42578125" style="1296" hidden="1"/>
    <col min="12306" max="12306" width="1.42578125" style="1296" hidden="1"/>
    <col min="12307" max="12307" width="2.42578125" style="1296" hidden="1"/>
    <col min="12308" max="12545" width="20.42578125" style="1296" hidden="1"/>
    <col min="12546" max="12546" width="3.42578125" style="1296" hidden="1"/>
    <col min="12547" max="12547" width="20.42578125" style="1296" hidden="1"/>
    <col min="12548" max="12549" width="14.42578125" style="1296" hidden="1"/>
    <col min="12550" max="12550" width="1" style="1296" hidden="1"/>
    <col min="12551" max="12552" width="14.42578125" style="1296" hidden="1"/>
    <col min="12553" max="12553" width="1" style="1296" hidden="1"/>
    <col min="12554" max="12555" width="14.42578125" style="1296" hidden="1"/>
    <col min="12556" max="12556" width="1" style="1296" hidden="1"/>
    <col min="12557" max="12558" width="14.42578125" style="1296" hidden="1"/>
    <col min="12559" max="12559" width="1" style="1296" hidden="1"/>
    <col min="12560" max="12561" width="14.42578125" style="1296" hidden="1"/>
    <col min="12562" max="12562" width="1.42578125" style="1296" hidden="1"/>
    <col min="12563" max="12563" width="2.42578125" style="1296" hidden="1"/>
    <col min="12564" max="12801" width="20.42578125" style="1296" hidden="1"/>
    <col min="12802" max="12802" width="3.42578125" style="1296" hidden="1"/>
    <col min="12803" max="12803" width="20.42578125" style="1296" hidden="1"/>
    <col min="12804" max="12805" width="14.42578125" style="1296" hidden="1"/>
    <col min="12806" max="12806" width="1" style="1296" hidden="1"/>
    <col min="12807" max="12808" width="14.42578125" style="1296" hidden="1"/>
    <col min="12809" max="12809" width="1" style="1296" hidden="1"/>
    <col min="12810" max="12811" width="14.42578125" style="1296" hidden="1"/>
    <col min="12812" max="12812" width="1" style="1296" hidden="1"/>
    <col min="12813" max="12814" width="14.42578125" style="1296" hidden="1"/>
    <col min="12815" max="12815" width="1" style="1296" hidden="1"/>
    <col min="12816" max="12817" width="14.42578125" style="1296" hidden="1"/>
    <col min="12818" max="12818" width="1.42578125" style="1296" hidden="1"/>
    <col min="12819" max="12819" width="2.42578125" style="1296" hidden="1"/>
    <col min="12820" max="13057" width="20.42578125" style="1296" hidden="1"/>
    <col min="13058" max="13058" width="3.42578125" style="1296" hidden="1"/>
    <col min="13059" max="13059" width="20.42578125" style="1296" hidden="1"/>
    <col min="13060" max="13061" width="14.42578125" style="1296" hidden="1"/>
    <col min="13062" max="13062" width="1" style="1296" hidden="1"/>
    <col min="13063" max="13064" width="14.42578125" style="1296" hidden="1"/>
    <col min="13065" max="13065" width="1" style="1296" hidden="1"/>
    <col min="13066" max="13067" width="14.42578125" style="1296" hidden="1"/>
    <col min="13068" max="13068" width="1" style="1296" hidden="1"/>
    <col min="13069" max="13070" width="14.42578125" style="1296" hidden="1"/>
    <col min="13071" max="13071" width="1" style="1296" hidden="1"/>
    <col min="13072" max="13073" width="14.42578125" style="1296" hidden="1"/>
    <col min="13074" max="13074" width="1.42578125" style="1296" hidden="1"/>
    <col min="13075" max="13075" width="2.42578125" style="1296" hidden="1"/>
    <col min="13076" max="13313" width="20.42578125" style="1296" hidden="1"/>
    <col min="13314" max="13314" width="3.42578125" style="1296" hidden="1"/>
    <col min="13315" max="13315" width="20.42578125" style="1296" hidden="1"/>
    <col min="13316" max="13317" width="14.42578125" style="1296" hidden="1"/>
    <col min="13318" max="13318" width="1" style="1296" hidden="1"/>
    <col min="13319" max="13320" width="14.42578125" style="1296" hidden="1"/>
    <col min="13321" max="13321" width="1" style="1296" hidden="1"/>
    <col min="13322" max="13323" width="14.42578125" style="1296" hidden="1"/>
    <col min="13324" max="13324" width="1" style="1296" hidden="1"/>
    <col min="13325" max="13326" width="14.42578125" style="1296" hidden="1"/>
    <col min="13327" max="13327" width="1" style="1296" hidden="1"/>
    <col min="13328" max="13329" width="14.42578125" style="1296" hidden="1"/>
    <col min="13330" max="13330" width="1.42578125" style="1296" hidden="1"/>
    <col min="13331" max="13331" width="2.42578125" style="1296" hidden="1"/>
    <col min="13332" max="13569" width="20.42578125" style="1296" hidden="1"/>
    <col min="13570" max="13570" width="3.42578125" style="1296" hidden="1"/>
    <col min="13571" max="13571" width="20.42578125" style="1296" hidden="1"/>
    <col min="13572" max="13573" width="14.42578125" style="1296" hidden="1"/>
    <col min="13574" max="13574" width="1" style="1296" hidden="1"/>
    <col min="13575" max="13576" width="14.42578125" style="1296" hidden="1"/>
    <col min="13577" max="13577" width="1" style="1296" hidden="1"/>
    <col min="13578" max="13579" width="14.42578125" style="1296" hidden="1"/>
    <col min="13580" max="13580" width="1" style="1296" hidden="1"/>
    <col min="13581" max="13582" width="14.42578125" style="1296" hidden="1"/>
    <col min="13583" max="13583" width="1" style="1296" hidden="1"/>
    <col min="13584" max="13585" width="14.42578125" style="1296" hidden="1"/>
    <col min="13586" max="13586" width="1.42578125" style="1296" hidden="1"/>
    <col min="13587" max="13587" width="2.42578125" style="1296" hidden="1"/>
    <col min="13588" max="13825" width="20.42578125" style="1296" hidden="1"/>
    <col min="13826" max="13826" width="3.42578125" style="1296" hidden="1"/>
    <col min="13827" max="13827" width="20.42578125" style="1296" hidden="1"/>
    <col min="13828" max="13829" width="14.42578125" style="1296" hidden="1"/>
    <col min="13830" max="13830" width="1" style="1296" hidden="1"/>
    <col min="13831" max="13832" width="14.42578125" style="1296" hidden="1"/>
    <col min="13833" max="13833" width="1" style="1296" hidden="1"/>
    <col min="13834" max="13835" width="14.42578125" style="1296" hidden="1"/>
    <col min="13836" max="13836" width="1" style="1296" hidden="1"/>
    <col min="13837" max="13838" width="14.42578125" style="1296" hidden="1"/>
    <col min="13839" max="13839" width="1" style="1296" hidden="1"/>
    <col min="13840" max="13841" width="14.42578125" style="1296" hidden="1"/>
    <col min="13842" max="13842" width="1.42578125" style="1296" hidden="1"/>
    <col min="13843" max="13843" width="2.42578125" style="1296" hidden="1"/>
    <col min="13844" max="14081" width="20.42578125" style="1296" hidden="1"/>
    <col min="14082" max="14082" width="3.42578125" style="1296" hidden="1"/>
    <col min="14083" max="14083" width="20.42578125" style="1296" hidden="1"/>
    <col min="14084" max="14085" width="14.42578125" style="1296" hidden="1"/>
    <col min="14086" max="14086" width="1" style="1296" hidden="1"/>
    <col min="14087" max="14088" width="14.42578125" style="1296" hidden="1"/>
    <col min="14089" max="14089" width="1" style="1296" hidden="1"/>
    <col min="14090" max="14091" width="14.42578125" style="1296" hidden="1"/>
    <col min="14092" max="14092" width="1" style="1296" hidden="1"/>
    <col min="14093" max="14094" width="14.42578125" style="1296" hidden="1"/>
    <col min="14095" max="14095" width="1" style="1296" hidden="1"/>
    <col min="14096" max="14097" width="14.42578125" style="1296" hidden="1"/>
    <col min="14098" max="14098" width="1.42578125" style="1296" hidden="1"/>
    <col min="14099" max="14099" width="2.42578125" style="1296" hidden="1"/>
    <col min="14100" max="14337" width="20.42578125" style="1296" hidden="1"/>
    <col min="14338" max="14338" width="3.42578125" style="1296" hidden="1"/>
    <col min="14339" max="14339" width="20.42578125" style="1296" hidden="1"/>
    <col min="14340" max="14341" width="14.42578125" style="1296" hidden="1"/>
    <col min="14342" max="14342" width="1" style="1296" hidden="1"/>
    <col min="14343" max="14344" width="14.42578125" style="1296" hidden="1"/>
    <col min="14345" max="14345" width="1" style="1296" hidden="1"/>
    <col min="14346" max="14347" width="14.42578125" style="1296" hidden="1"/>
    <col min="14348" max="14348" width="1" style="1296" hidden="1"/>
    <col min="14349" max="14350" width="14.42578125" style="1296" hidden="1"/>
    <col min="14351" max="14351" width="1" style="1296" hidden="1"/>
    <col min="14352" max="14353" width="14.42578125" style="1296" hidden="1"/>
    <col min="14354" max="14354" width="1.42578125" style="1296" hidden="1"/>
    <col min="14355" max="14355" width="2.42578125" style="1296" hidden="1"/>
    <col min="14356" max="14593" width="20.42578125" style="1296" hidden="1"/>
    <col min="14594" max="14594" width="3.42578125" style="1296" hidden="1"/>
    <col min="14595" max="14595" width="20.42578125" style="1296" hidden="1"/>
    <col min="14596" max="14597" width="14.42578125" style="1296" hidden="1"/>
    <col min="14598" max="14598" width="1" style="1296" hidden="1"/>
    <col min="14599" max="14600" width="14.42578125" style="1296" hidden="1"/>
    <col min="14601" max="14601" width="1" style="1296" hidden="1"/>
    <col min="14602" max="14603" width="14.42578125" style="1296" hidden="1"/>
    <col min="14604" max="14604" width="1" style="1296" hidden="1"/>
    <col min="14605" max="14606" width="14.42578125" style="1296" hidden="1"/>
    <col min="14607" max="14607" width="1" style="1296" hidden="1"/>
    <col min="14608" max="14609" width="14.42578125" style="1296" hidden="1"/>
    <col min="14610" max="14610" width="1.42578125" style="1296" hidden="1"/>
    <col min="14611" max="14611" width="2.42578125" style="1296" hidden="1"/>
    <col min="14612" max="14849" width="20.42578125" style="1296" hidden="1"/>
    <col min="14850" max="14850" width="3.42578125" style="1296" hidden="1"/>
    <col min="14851" max="14851" width="20.42578125" style="1296" hidden="1"/>
    <col min="14852" max="14853" width="14.42578125" style="1296" hidden="1"/>
    <col min="14854" max="14854" width="1" style="1296" hidden="1"/>
    <col min="14855" max="14856" width="14.42578125" style="1296" hidden="1"/>
    <col min="14857" max="14857" width="1" style="1296" hidden="1"/>
    <col min="14858" max="14859" width="14.42578125" style="1296" hidden="1"/>
    <col min="14860" max="14860" width="1" style="1296" hidden="1"/>
    <col min="14861" max="14862" width="14.42578125" style="1296" hidden="1"/>
    <col min="14863" max="14863" width="1" style="1296" hidden="1"/>
    <col min="14864" max="14865" width="14.42578125" style="1296" hidden="1"/>
    <col min="14866" max="14866" width="1.42578125" style="1296" hidden="1"/>
    <col min="14867" max="14867" width="2.42578125" style="1296" hidden="1"/>
    <col min="14868" max="15105" width="20.42578125" style="1296" hidden="1"/>
    <col min="15106" max="15106" width="3.42578125" style="1296" hidden="1"/>
    <col min="15107" max="15107" width="20.42578125" style="1296" hidden="1"/>
    <col min="15108" max="15109" width="14.42578125" style="1296" hidden="1"/>
    <col min="15110" max="15110" width="1" style="1296" hidden="1"/>
    <col min="15111" max="15112" width="14.42578125" style="1296" hidden="1"/>
    <col min="15113" max="15113" width="1" style="1296" hidden="1"/>
    <col min="15114" max="15115" width="14.42578125" style="1296" hidden="1"/>
    <col min="15116" max="15116" width="1" style="1296" hidden="1"/>
    <col min="15117" max="15118" width="14.42578125" style="1296" hidden="1"/>
    <col min="15119" max="15119" width="1" style="1296" hidden="1"/>
    <col min="15120" max="15121" width="14.42578125" style="1296" hidden="1"/>
    <col min="15122" max="15122" width="1.42578125" style="1296" hidden="1"/>
    <col min="15123" max="15123" width="2.42578125" style="1296" hidden="1"/>
    <col min="15124" max="15361" width="20.42578125" style="1296" hidden="1"/>
    <col min="15362" max="15362" width="3.42578125" style="1296" hidden="1"/>
    <col min="15363" max="15363" width="20.42578125" style="1296" hidden="1"/>
    <col min="15364" max="15365" width="14.42578125" style="1296" hidden="1"/>
    <col min="15366" max="15366" width="1" style="1296" hidden="1"/>
    <col min="15367" max="15368" width="14.42578125" style="1296" hidden="1"/>
    <col min="15369" max="15369" width="1" style="1296" hidden="1"/>
    <col min="15370" max="15371" width="14.42578125" style="1296" hidden="1"/>
    <col min="15372" max="15372" width="1" style="1296" hidden="1"/>
    <col min="15373" max="15374" width="14.42578125" style="1296" hidden="1"/>
    <col min="15375" max="15375" width="1" style="1296" hidden="1"/>
    <col min="15376" max="15377" width="14.42578125" style="1296" hidden="1"/>
    <col min="15378" max="15378" width="1.42578125" style="1296" hidden="1"/>
    <col min="15379" max="15379" width="2.42578125" style="1296" hidden="1"/>
    <col min="15380" max="15617" width="20.42578125" style="1296" hidden="1"/>
    <col min="15618" max="15618" width="3.42578125" style="1296" hidden="1"/>
    <col min="15619" max="15619" width="20.42578125" style="1296" hidden="1"/>
    <col min="15620" max="15621" width="14.42578125" style="1296" hidden="1"/>
    <col min="15622" max="15622" width="1" style="1296" hidden="1"/>
    <col min="15623" max="15624" width="14.42578125" style="1296" hidden="1"/>
    <col min="15625" max="15625" width="1" style="1296" hidden="1"/>
    <col min="15626" max="15627" width="14.42578125" style="1296" hidden="1"/>
    <col min="15628" max="15628" width="1" style="1296" hidden="1"/>
    <col min="15629" max="15630" width="14.42578125" style="1296" hidden="1"/>
    <col min="15631" max="15631" width="1" style="1296" hidden="1"/>
    <col min="15632" max="15633" width="14.42578125" style="1296" hidden="1"/>
    <col min="15634" max="15634" width="1.42578125" style="1296" hidden="1"/>
    <col min="15635" max="15635" width="2.42578125" style="1296" hidden="1"/>
    <col min="15636" max="15873" width="20.42578125" style="1296" hidden="1"/>
    <col min="15874" max="15874" width="3.42578125" style="1296" hidden="1"/>
    <col min="15875" max="15875" width="20.42578125" style="1296" hidden="1"/>
    <col min="15876" max="15877" width="14.42578125" style="1296" hidden="1"/>
    <col min="15878" max="15878" width="1" style="1296" hidden="1"/>
    <col min="15879" max="15880" width="14.42578125" style="1296" hidden="1"/>
    <col min="15881" max="15881" width="1" style="1296" hidden="1"/>
    <col min="15882" max="15883" width="14.42578125" style="1296" hidden="1"/>
    <col min="15884" max="15884" width="1" style="1296" hidden="1"/>
    <col min="15885" max="15886" width="14.42578125" style="1296" hidden="1"/>
    <col min="15887" max="15887" width="1" style="1296" hidden="1"/>
    <col min="15888" max="15889" width="14.42578125" style="1296" hidden="1"/>
    <col min="15890" max="15890" width="1.42578125" style="1296" hidden="1"/>
    <col min="15891" max="15891" width="2.42578125" style="1296" hidden="1"/>
    <col min="15892" max="16129" width="20.42578125" style="1296" hidden="1"/>
    <col min="16130" max="16130" width="3.42578125" style="1296" hidden="1"/>
    <col min="16131" max="16131" width="20.42578125" style="1296" hidden="1"/>
    <col min="16132" max="16133" width="14.42578125" style="1296" hidden="1"/>
    <col min="16134" max="16134" width="1" style="1296" hidden="1"/>
    <col min="16135" max="16136" width="14.42578125" style="1296" hidden="1"/>
    <col min="16137" max="16137" width="1" style="1296" hidden="1"/>
    <col min="16138" max="16139" width="14.42578125" style="1296" hidden="1"/>
    <col min="16140" max="16140" width="1" style="1296" hidden="1"/>
    <col min="16141" max="16142" width="14.42578125" style="1296" hidden="1"/>
    <col min="16143" max="16143" width="1" style="1296" hidden="1"/>
    <col min="16144" max="16145" width="14.42578125" style="1296" hidden="1"/>
    <col min="16146" max="16146" width="1.42578125" style="1296" hidden="1"/>
    <col min="16147" max="16147" width="2.42578125" style="1296" hidden="1"/>
    <col min="16148" max="16148" width="14.42578125" style="1296" hidden="1"/>
    <col min="16149" max="16149" width="1.42578125" style="1296" hidden="1"/>
    <col min="16150" max="16150" width="2.42578125" style="1296" hidden="1"/>
    <col min="16151" max="16384" width="20.42578125" style="1296" hidden="1"/>
  </cols>
  <sheetData>
    <row r="1" spans="1:28" ht="12.2" customHeight="1">
      <c r="B1" s="100" t="s">
        <v>5</v>
      </c>
      <c r="C1" s="1298"/>
      <c r="D1" s="1350"/>
      <c r="E1" s="1350"/>
      <c r="F1" s="1298"/>
      <c r="G1" s="1298"/>
      <c r="H1" s="1298"/>
      <c r="I1" s="1298"/>
      <c r="J1" s="1298"/>
      <c r="K1" s="1298"/>
      <c r="L1" s="1298"/>
      <c r="M1" s="1298"/>
      <c r="N1" s="1298"/>
      <c r="O1" s="1298"/>
      <c r="P1" s="1298"/>
      <c r="Q1" s="1298"/>
      <c r="R1" s="1298"/>
      <c r="S1" s="1298"/>
    </row>
    <row r="2" spans="1:28" s="1289" customFormat="1" ht="20.100000000000001" customHeight="1">
      <c r="A2" s="1290"/>
      <c r="B2" s="1154" t="s">
        <v>700</v>
      </c>
      <c r="C2" s="1133"/>
      <c r="D2" s="1133"/>
      <c r="E2" s="1133"/>
      <c r="F2" s="1133"/>
      <c r="G2" s="1133"/>
      <c r="H2" s="1133"/>
      <c r="I2" s="1133"/>
      <c r="J2" s="1133"/>
      <c r="K2" s="1133"/>
      <c r="L2" s="1133"/>
      <c r="M2" s="1133"/>
      <c r="N2" s="1133"/>
      <c r="O2" s="1133"/>
      <c r="P2" s="1133"/>
      <c r="Q2" s="1133"/>
      <c r="R2" s="1291"/>
      <c r="S2" s="1290"/>
    </row>
    <row r="3" spans="1:28" s="1299" customFormat="1" ht="15" customHeight="1">
      <c r="A3" s="1301"/>
      <c r="B3" s="2352" t="s">
        <v>706</v>
      </c>
      <c r="C3" s="2353"/>
      <c r="D3" s="2349" t="str">
        <f>CurrQtr</f>
        <v>T3 2023 
Bâle III révisé</v>
      </c>
      <c r="E3" s="2350"/>
      <c r="F3" s="2351"/>
      <c r="G3" s="2350" t="str">
        <f>LastQtr</f>
        <v>T2 2023 _x000D_
Bâle III révisé</v>
      </c>
      <c r="H3" s="2350"/>
      <c r="I3" s="2350"/>
      <c r="J3" s="2350" t="str">
        <f>Last2Qtr</f>
        <v>T1 2023 _x000D_
Bâle III</v>
      </c>
      <c r="K3" s="2350"/>
      <c r="L3" s="2350"/>
      <c r="M3" s="2350" t="str">
        <f>Last3Qtr</f>
        <v>T4 2022 _x000D_
Bâle III</v>
      </c>
      <c r="N3" s="2350"/>
      <c r="O3" s="2350"/>
      <c r="P3" s="2350" t="str">
        <f>Last4Qtr</f>
        <v>T3 2022 _x000D_
Bâle III</v>
      </c>
      <c r="Q3" s="2350"/>
      <c r="R3" s="2351"/>
      <c r="S3" s="1301"/>
    </row>
    <row r="4" spans="1:28" s="1341" customFormat="1" ht="25.5">
      <c r="A4" s="1342"/>
      <c r="B4" s="2354"/>
      <c r="C4" s="2355"/>
      <c r="D4" s="1349" t="s">
        <v>9</v>
      </c>
      <c r="E4" s="1348" t="s">
        <v>542</v>
      </c>
      <c r="F4" s="1343"/>
      <c r="G4" s="1348" t="s">
        <v>9</v>
      </c>
      <c r="H4" s="1348" t="s">
        <v>542</v>
      </c>
      <c r="I4" s="1348"/>
      <c r="J4" s="1348" t="s">
        <v>9</v>
      </c>
      <c r="K4" s="1348" t="s">
        <v>542</v>
      </c>
      <c r="L4" s="1348"/>
      <c r="M4" s="1348" t="s">
        <v>9</v>
      </c>
      <c r="N4" s="1348" t="s">
        <v>542</v>
      </c>
      <c r="O4" s="1348"/>
      <c r="P4" s="1348" t="s">
        <v>9</v>
      </c>
      <c r="Q4" s="1348" t="s">
        <v>542</v>
      </c>
      <c r="R4" s="1347"/>
      <c r="S4" s="1342"/>
    </row>
    <row r="5" spans="1:28" s="1341" customFormat="1" ht="17.45" customHeight="1">
      <c r="A5" s="1342"/>
      <c r="B5" s="2356"/>
      <c r="C5" s="2357"/>
      <c r="D5" s="1346" t="s">
        <v>549</v>
      </c>
      <c r="E5" s="1344" t="s">
        <v>549</v>
      </c>
      <c r="F5" s="1345"/>
      <c r="G5" s="1344" t="s">
        <v>549</v>
      </c>
      <c r="H5" s="1344" t="s">
        <v>549</v>
      </c>
      <c r="I5" s="1344"/>
      <c r="J5" s="1344" t="s">
        <v>549</v>
      </c>
      <c r="K5" s="1344" t="s">
        <v>549</v>
      </c>
      <c r="L5" s="1344"/>
      <c r="M5" s="1344" t="s">
        <v>549</v>
      </c>
      <c r="N5" s="1344" t="s">
        <v>549</v>
      </c>
      <c r="O5" s="1344"/>
      <c r="P5" s="1344" t="s">
        <v>549</v>
      </c>
      <c r="Q5" s="1344" t="s">
        <v>549</v>
      </c>
      <c r="R5" s="1343"/>
      <c r="S5" s="1342"/>
    </row>
    <row r="6" spans="1:28" s="1328" customFormat="1" ht="15">
      <c r="A6" s="1314"/>
      <c r="B6" s="1340" t="s">
        <v>1415</v>
      </c>
      <c r="C6" s="1339"/>
      <c r="D6" s="1338"/>
      <c r="E6" s="1336"/>
      <c r="F6" s="1335"/>
      <c r="G6" s="1337"/>
      <c r="H6" s="1336"/>
      <c r="I6" s="1336"/>
      <c r="J6" s="1337"/>
      <c r="K6" s="1336"/>
      <c r="L6" s="1336"/>
      <c r="M6" s="1337"/>
      <c r="N6" s="1336"/>
      <c r="O6" s="1336"/>
      <c r="P6" s="1337"/>
      <c r="Q6" s="1336"/>
      <c r="R6" s="1335"/>
      <c r="S6" s="1314"/>
    </row>
    <row r="7" spans="1:28" s="1312" customFormat="1" ht="15">
      <c r="A7" s="1313"/>
      <c r="B7" s="1327" t="s">
        <v>1240</v>
      </c>
      <c r="C7" s="1326"/>
      <c r="D7" s="1325">
        <v>0.03</v>
      </c>
      <c r="E7" s="1324">
        <v>0.28999999999999998</v>
      </c>
      <c r="F7" s="1322"/>
      <c r="G7" s="1323">
        <v>0.02</v>
      </c>
      <c r="H7" s="1323">
        <v>0.33</v>
      </c>
      <c r="I7" s="1323"/>
      <c r="J7" s="1323">
        <v>0.03</v>
      </c>
      <c r="K7" s="1323">
        <v>0.37</v>
      </c>
      <c r="L7" s="1323"/>
      <c r="M7" s="1323">
        <v>0.02</v>
      </c>
      <c r="N7" s="1323">
        <v>0.41</v>
      </c>
      <c r="O7" s="1323"/>
      <c r="P7" s="1323">
        <v>0.01</v>
      </c>
      <c r="Q7" s="1323">
        <v>0.44</v>
      </c>
      <c r="R7" s="1322">
        <v>0</v>
      </c>
      <c r="S7" s="1313"/>
    </row>
    <row r="8" spans="1:28" s="1312" customFormat="1" ht="12.75">
      <c r="A8" s="1313"/>
      <c r="B8" s="1327" t="s">
        <v>548</v>
      </c>
      <c r="C8" s="1326"/>
      <c r="D8" s="1334">
        <v>0</v>
      </c>
      <c r="E8" s="1324">
        <v>0.05</v>
      </c>
      <c r="F8" s="1322"/>
      <c r="G8" s="1333">
        <v>0</v>
      </c>
      <c r="H8" s="1323">
        <v>0.04</v>
      </c>
      <c r="I8" s="1323"/>
      <c r="J8" s="1333">
        <v>0</v>
      </c>
      <c r="K8" s="1323">
        <v>0.04</v>
      </c>
      <c r="L8" s="1323"/>
      <c r="M8" s="1333">
        <v>0</v>
      </c>
      <c r="N8" s="1323">
        <v>0.05</v>
      </c>
      <c r="O8" s="1323"/>
      <c r="P8" s="1333">
        <v>0</v>
      </c>
      <c r="Q8" s="1323">
        <v>0.05</v>
      </c>
      <c r="R8" s="1322">
        <v>0</v>
      </c>
      <c r="S8" s="1313"/>
      <c r="AB8" s="1328"/>
    </row>
    <row r="9" spans="1:28" s="1312" customFormat="1" ht="12.75">
      <c r="A9" s="1313"/>
      <c r="B9" s="1327" t="s">
        <v>547</v>
      </c>
      <c r="C9" s="1326"/>
      <c r="D9" s="1334">
        <v>0</v>
      </c>
      <c r="E9" s="1324">
        <v>0.36</v>
      </c>
      <c r="F9" s="1322"/>
      <c r="G9" s="1333">
        <v>0</v>
      </c>
      <c r="H9" s="1323">
        <v>0.36</v>
      </c>
      <c r="I9" s="1323"/>
      <c r="J9" s="1333">
        <v>0</v>
      </c>
      <c r="K9" s="1323">
        <v>0.34</v>
      </c>
      <c r="L9" s="1323"/>
      <c r="M9" s="1333">
        <v>0</v>
      </c>
      <c r="N9" s="1323">
        <v>0.37</v>
      </c>
      <c r="O9" s="1323"/>
      <c r="P9" s="1333">
        <v>0</v>
      </c>
      <c r="Q9" s="1323">
        <v>0.46</v>
      </c>
      <c r="R9" s="1322">
        <v>0</v>
      </c>
      <c r="S9" s="1313"/>
      <c r="AB9" s="1328"/>
    </row>
    <row r="10" spans="1:28" s="1312" customFormat="1" ht="12.75">
      <c r="A10" s="1313"/>
      <c r="B10" s="1332"/>
      <c r="C10" s="1331"/>
      <c r="D10" s="1325"/>
      <c r="E10" s="1324"/>
      <c r="F10" s="1322"/>
      <c r="G10" s="1323"/>
      <c r="H10" s="1323"/>
      <c r="I10" s="1323"/>
      <c r="J10" s="1323"/>
      <c r="K10" s="1323"/>
      <c r="L10" s="1323"/>
      <c r="M10" s="1323"/>
      <c r="N10" s="1323"/>
      <c r="O10" s="1323"/>
      <c r="P10" s="1323"/>
      <c r="Q10" s="1323"/>
      <c r="R10" s="1322"/>
      <c r="S10" s="1313"/>
      <c r="AB10" s="1328"/>
    </row>
    <row r="11" spans="1:28" s="1328" customFormat="1" ht="15">
      <c r="A11" s="1314"/>
      <c r="B11" s="1330" t="s">
        <v>1416</v>
      </c>
      <c r="C11" s="1329"/>
      <c r="D11" s="1325"/>
      <c r="E11" s="1324"/>
      <c r="F11" s="1322"/>
      <c r="G11" s="1323"/>
      <c r="H11" s="1323"/>
      <c r="I11" s="1323"/>
      <c r="J11" s="1323"/>
      <c r="K11" s="1323"/>
      <c r="L11" s="1323"/>
      <c r="M11" s="1323"/>
      <c r="N11" s="1323"/>
      <c r="O11" s="1323"/>
      <c r="P11" s="1323"/>
      <c r="Q11" s="1323"/>
      <c r="R11" s="1322"/>
      <c r="S11" s="1314"/>
    </row>
    <row r="12" spans="1:28" s="1312" customFormat="1" ht="12.75">
      <c r="A12" s="1313"/>
      <c r="B12" s="1327" t="s">
        <v>546</v>
      </c>
      <c r="C12" s="1326"/>
      <c r="D12" s="1325">
        <v>0</v>
      </c>
      <c r="E12" s="1324">
        <v>0.09</v>
      </c>
      <c r="F12" s="1322"/>
      <c r="G12" s="1323">
        <v>0</v>
      </c>
      <c r="H12" s="1323">
        <v>0.09</v>
      </c>
      <c r="I12" s="1323"/>
      <c r="J12" s="1323">
        <v>0</v>
      </c>
      <c r="K12" s="1323">
        <v>0.08</v>
      </c>
      <c r="L12" s="1323"/>
      <c r="M12" s="1323">
        <v>0.01</v>
      </c>
      <c r="N12" s="1323">
        <v>0.08</v>
      </c>
      <c r="O12" s="1323"/>
      <c r="P12" s="1323">
        <v>0</v>
      </c>
      <c r="Q12" s="1323">
        <v>0.08</v>
      </c>
      <c r="R12" s="1322">
        <v>0</v>
      </c>
      <c r="S12" s="1313"/>
    </row>
    <row r="13" spans="1:28" s="1312" customFormat="1" ht="12.75">
      <c r="A13" s="1313"/>
      <c r="B13" s="1327" t="s">
        <v>1037</v>
      </c>
      <c r="C13" s="1326"/>
      <c r="D13" s="1325">
        <v>1.25</v>
      </c>
      <c r="E13" s="1324">
        <v>2.9</v>
      </c>
      <c r="F13" s="1322"/>
      <c r="G13" s="1323">
        <v>1.57</v>
      </c>
      <c r="H13" s="1323">
        <v>2.82</v>
      </c>
      <c r="I13" s="1323"/>
      <c r="J13" s="1323">
        <v>2.14</v>
      </c>
      <c r="K13" s="1323">
        <v>2.98</v>
      </c>
      <c r="L13" s="1323"/>
      <c r="M13" s="1323">
        <v>2.0299999999999998</v>
      </c>
      <c r="N13" s="1323">
        <v>2.86</v>
      </c>
      <c r="O13" s="1323"/>
      <c r="P13" s="1323">
        <v>1.92</v>
      </c>
      <c r="Q13" s="1323">
        <v>2.89</v>
      </c>
      <c r="R13" s="1322">
        <v>0</v>
      </c>
      <c r="S13" s="1313"/>
    </row>
    <row r="14" spans="1:28" s="1312" customFormat="1" ht="12.75">
      <c r="A14" s="1313"/>
      <c r="B14" s="1321" t="s">
        <v>545</v>
      </c>
      <c r="C14" s="1320"/>
      <c r="D14" s="1319">
        <v>0.36</v>
      </c>
      <c r="E14" s="1318">
        <v>1.53</v>
      </c>
      <c r="F14" s="1316"/>
      <c r="G14" s="1317">
        <v>0.33</v>
      </c>
      <c r="H14" s="1317">
        <v>1.41</v>
      </c>
      <c r="I14" s="1317"/>
      <c r="J14" s="1317">
        <v>0.33</v>
      </c>
      <c r="K14" s="1317">
        <v>1.44</v>
      </c>
      <c r="L14" s="1317"/>
      <c r="M14" s="1317">
        <v>0.33</v>
      </c>
      <c r="N14" s="1317">
        <v>1.36</v>
      </c>
      <c r="O14" s="1317"/>
      <c r="P14" s="1317">
        <v>0.34</v>
      </c>
      <c r="Q14" s="1317">
        <v>1.38</v>
      </c>
      <c r="R14" s="1316">
        <v>0</v>
      </c>
      <c r="S14" s="1313"/>
    </row>
    <row r="15" spans="1:28" s="1312" customFormat="1" ht="12.75">
      <c r="A15" s="1313"/>
      <c r="B15" s="1315"/>
      <c r="C15" s="1315"/>
      <c r="D15" s="1314"/>
      <c r="E15" s="1314"/>
      <c r="F15" s="1313"/>
      <c r="G15" s="1313"/>
      <c r="H15" s="1313"/>
      <c r="I15" s="1313"/>
      <c r="J15" s="1314"/>
      <c r="K15" s="1314"/>
      <c r="L15" s="1313"/>
      <c r="M15" s="1314"/>
      <c r="N15" s="1314"/>
      <c r="O15" s="1313"/>
      <c r="P15" s="1314"/>
      <c r="Q15" s="1314"/>
      <c r="R15" s="1313"/>
      <c r="S15" s="1313"/>
    </row>
    <row r="16" spans="1:28" s="1299" customFormat="1" ht="7.35" customHeight="1">
      <c r="A16" s="1301"/>
      <c r="B16" s="1301"/>
      <c r="C16" s="1301"/>
      <c r="D16" s="1301"/>
      <c r="E16" s="1306"/>
      <c r="F16" s="1301"/>
      <c r="G16" s="1301"/>
      <c r="H16" s="1301"/>
      <c r="I16" s="1301"/>
      <c r="J16" s="1301"/>
      <c r="K16" s="1301"/>
      <c r="L16" s="1301"/>
      <c r="M16" s="1301"/>
      <c r="N16" s="1301"/>
      <c r="O16" s="1301"/>
      <c r="P16" s="1301"/>
      <c r="Q16" s="1301"/>
      <c r="R16" s="1301"/>
      <c r="S16" s="1301"/>
    </row>
    <row r="17" spans="1:19" s="1310" customFormat="1" ht="39.200000000000003" customHeight="1">
      <c r="A17" s="1311"/>
      <c r="B17" s="1309" t="s">
        <v>723</v>
      </c>
      <c r="C17" s="2346" t="s">
        <v>1425</v>
      </c>
      <c r="D17" s="2347"/>
      <c r="E17" s="2347"/>
      <c r="F17" s="2347"/>
      <c r="G17" s="2347"/>
      <c r="H17" s="2347"/>
      <c r="I17" s="2347"/>
      <c r="J17" s="2347"/>
      <c r="K17" s="2347"/>
      <c r="L17" s="2347"/>
      <c r="M17" s="2347"/>
      <c r="N17" s="2347"/>
      <c r="O17" s="2347"/>
      <c r="P17" s="2347"/>
      <c r="Q17" s="2347"/>
      <c r="R17" s="2347"/>
      <c r="S17" s="1311"/>
    </row>
    <row r="18" spans="1:19" s="1307" customFormat="1" ht="38.85" customHeight="1">
      <c r="A18" s="1308"/>
      <c r="B18" s="1309" t="s">
        <v>736</v>
      </c>
      <c r="C18" s="2346" t="s">
        <v>1426</v>
      </c>
      <c r="D18" s="2346"/>
      <c r="E18" s="2346"/>
      <c r="F18" s="2346"/>
      <c r="G18" s="2346"/>
      <c r="H18" s="2346"/>
      <c r="I18" s="2346"/>
      <c r="J18" s="2346"/>
      <c r="K18" s="2346"/>
      <c r="L18" s="2346"/>
      <c r="M18" s="2346"/>
      <c r="N18" s="2346"/>
      <c r="O18" s="2346"/>
      <c r="P18" s="2346"/>
      <c r="Q18" s="2346"/>
      <c r="R18" s="2346"/>
      <c r="S18" s="1308"/>
    </row>
    <row r="19" spans="1:19" s="1307" customFormat="1" ht="38.85" customHeight="1">
      <c r="A19" s="1308"/>
      <c r="B19" s="1309" t="s">
        <v>838</v>
      </c>
      <c r="C19" s="2346" t="s">
        <v>1427</v>
      </c>
      <c r="D19" s="2346"/>
      <c r="E19" s="2346"/>
      <c r="F19" s="2346"/>
      <c r="G19" s="2346"/>
      <c r="H19" s="2346"/>
      <c r="I19" s="2346"/>
      <c r="J19" s="2346"/>
      <c r="K19" s="2346"/>
      <c r="L19" s="2346"/>
      <c r="M19" s="2346"/>
      <c r="N19" s="2346"/>
      <c r="O19" s="2346"/>
      <c r="P19" s="2346"/>
      <c r="Q19" s="2346"/>
      <c r="R19" s="2346"/>
      <c r="S19" s="1308"/>
    </row>
    <row r="20" spans="1:19" s="1308" customFormat="1" ht="18" customHeight="1">
      <c r="B20" s="1309" t="s">
        <v>839</v>
      </c>
      <c r="C20" s="2346" t="s">
        <v>1239</v>
      </c>
      <c r="D20" s="2346"/>
      <c r="E20" s="2346"/>
      <c r="F20" s="2346"/>
      <c r="G20" s="2346"/>
      <c r="H20" s="2346"/>
      <c r="I20" s="2346"/>
      <c r="J20" s="2346"/>
      <c r="K20" s="2346"/>
      <c r="L20" s="2346"/>
      <c r="M20" s="2346"/>
      <c r="N20" s="2346"/>
      <c r="O20" s="2346"/>
      <c r="P20" s="2346"/>
      <c r="Q20" s="2346"/>
      <c r="R20" s="1527"/>
    </row>
    <row r="21" spans="1:19" s="1299" customFormat="1" ht="8.85" customHeight="1">
      <c r="A21" s="1301"/>
      <c r="B21" s="1301"/>
      <c r="C21" s="1301"/>
      <c r="D21" s="1301"/>
      <c r="E21" s="1306"/>
      <c r="F21" s="1301"/>
      <c r="G21" s="1301"/>
      <c r="H21" s="1301"/>
      <c r="I21" s="1301"/>
      <c r="J21" s="1301"/>
      <c r="K21" s="1301"/>
      <c r="L21" s="1301"/>
      <c r="M21" s="1301"/>
      <c r="N21" s="1301"/>
      <c r="O21" s="1301"/>
      <c r="P21" s="1306"/>
      <c r="Q21" s="1301"/>
      <c r="R21" s="1301"/>
      <c r="S21" s="1301"/>
    </row>
    <row r="22" spans="1:19" s="1302" customFormat="1" ht="26.45" hidden="1" customHeight="1">
      <c r="A22" s="1305"/>
      <c r="B22" s="2348"/>
      <c r="C22" s="2348"/>
      <c r="D22" s="2348"/>
      <c r="E22" s="2348"/>
      <c r="F22" s="2348"/>
      <c r="G22" s="2348"/>
      <c r="H22" s="2348"/>
      <c r="I22" s="2348"/>
      <c r="J22" s="2348"/>
      <c r="K22" s="2348"/>
      <c r="L22" s="2348"/>
      <c r="M22" s="2348"/>
      <c r="N22" s="2348"/>
      <c r="O22" s="2348"/>
      <c r="P22" s="2348"/>
      <c r="Q22" s="2348"/>
      <c r="R22" s="2348"/>
    </row>
    <row r="23" spans="1:19" s="1302" customFormat="1" ht="12.75" hidden="1">
      <c r="A23" s="1305"/>
      <c r="B23" s="1303"/>
      <c r="C23" s="1303"/>
      <c r="D23" s="1303"/>
      <c r="E23" s="1304"/>
      <c r="F23" s="1303"/>
      <c r="G23" s="1303"/>
      <c r="H23" s="1303"/>
      <c r="I23" s="1303"/>
      <c r="J23" s="1303"/>
      <c r="K23" s="1303"/>
      <c r="L23" s="1303"/>
      <c r="M23" s="1303"/>
      <c r="N23" s="1303"/>
      <c r="O23" s="1303"/>
      <c r="P23" s="1303"/>
      <c r="Q23" s="1303"/>
      <c r="R23" s="1303"/>
    </row>
    <row r="24" spans="1:19" s="1299" customFormat="1" ht="12.75" hidden="1">
      <c r="A24" s="1301"/>
      <c r="E24" s="1300"/>
    </row>
    <row r="25" spans="1:19" s="1299" customFormat="1" ht="12.75" hidden="1">
      <c r="A25" s="1301"/>
      <c r="E25" s="1300"/>
      <c r="P25" s="1300"/>
    </row>
    <row r="26" spans="1:19" s="1299" customFormat="1" ht="12.75" hidden="1">
      <c r="A26" s="1301"/>
      <c r="E26" s="1300"/>
    </row>
    <row r="27" spans="1:19" s="1299" customFormat="1" ht="12.75" hidden="1">
      <c r="A27" s="1301"/>
      <c r="D27" s="1300"/>
      <c r="E27" s="1300"/>
    </row>
    <row r="28" spans="1:19" s="1299" customFormat="1" ht="12.75" hidden="1">
      <c r="A28" s="1301"/>
      <c r="D28" s="1300"/>
      <c r="E28" s="1300"/>
    </row>
    <row r="29" spans="1:19" s="1299" customFormat="1" ht="12.75" hidden="1">
      <c r="A29" s="1301"/>
      <c r="D29" s="1300"/>
      <c r="E29" s="1300"/>
    </row>
    <row r="30" spans="1:19" s="1299" customFormat="1" ht="12.75" hidden="1">
      <c r="A30" s="1301"/>
      <c r="D30" s="1300"/>
      <c r="E30" s="1300"/>
      <c r="P30" s="1300"/>
    </row>
    <row r="31" spans="1:19" s="1299" customFormat="1" ht="12.75" hidden="1">
      <c r="A31" s="1301"/>
      <c r="E31" s="1300"/>
      <c r="P31" s="1300"/>
    </row>
    <row r="32" spans="1:19" s="1299" customFormat="1" ht="12.75" hidden="1">
      <c r="A32" s="1301"/>
      <c r="E32" s="1300"/>
      <c r="P32" s="1300"/>
    </row>
    <row r="33" spans="1:16" s="1299" customFormat="1" ht="12.75" hidden="1">
      <c r="A33" s="1301"/>
      <c r="E33" s="1300"/>
    </row>
    <row r="34" spans="1:16" s="1299" customFormat="1" ht="12.75" hidden="1">
      <c r="A34" s="1301"/>
      <c r="E34" s="1300"/>
    </row>
    <row r="35" spans="1:16" s="1299" customFormat="1" ht="12.75" hidden="1">
      <c r="A35" s="1301"/>
      <c r="E35" s="1300"/>
      <c r="P35" s="1300"/>
    </row>
    <row r="36" spans="1:16" s="1299" customFormat="1" ht="12.75" hidden="1">
      <c r="A36" s="1301"/>
      <c r="E36" s="1300"/>
    </row>
    <row r="37" spans="1:16" s="1299" customFormat="1" ht="12.75" hidden="1">
      <c r="A37" s="1301"/>
      <c r="D37" s="1300"/>
      <c r="E37" s="1300"/>
    </row>
    <row r="38" spans="1:16" s="1299" customFormat="1" ht="12.75" hidden="1">
      <c r="A38" s="1301"/>
      <c r="D38" s="1300"/>
      <c r="E38" s="1300"/>
    </row>
    <row r="39" spans="1:16" s="1299" customFormat="1" ht="12.75" hidden="1">
      <c r="A39" s="1301"/>
      <c r="D39" s="1300"/>
      <c r="E39" s="1300"/>
    </row>
    <row r="40" spans="1:16" s="1299" customFormat="1" ht="12.75" hidden="1">
      <c r="A40" s="1301"/>
      <c r="D40" s="1300"/>
      <c r="E40" s="1300"/>
    </row>
    <row r="41" spans="1:16" s="1299" customFormat="1" ht="12.75" hidden="1">
      <c r="A41" s="1301"/>
      <c r="E41" s="1300"/>
    </row>
    <row r="42" spans="1:16" s="1299" customFormat="1" ht="12.75" hidden="1">
      <c r="A42" s="1301"/>
      <c r="E42" s="1300"/>
    </row>
    <row r="43" spans="1:16" s="1299" customFormat="1" ht="12.75" hidden="1">
      <c r="A43" s="1301"/>
      <c r="E43" s="1300"/>
    </row>
    <row r="44" spans="1:16" s="1299" customFormat="1" ht="12.75" hidden="1">
      <c r="A44" s="1301"/>
      <c r="E44" s="1300"/>
    </row>
    <row r="45" spans="1:16" s="1299" customFormat="1" ht="12.75" hidden="1">
      <c r="A45" s="1301"/>
      <c r="E45" s="1300"/>
    </row>
    <row r="46" spans="1:16" s="1299" customFormat="1" ht="12.75" hidden="1">
      <c r="A46" s="1301"/>
      <c r="D46" s="1300"/>
      <c r="E46" s="1300"/>
    </row>
    <row r="47" spans="1:16" s="1299" customFormat="1" ht="12.75" hidden="1">
      <c r="A47" s="1301"/>
      <c r="D47" s="1300"/>
      <c r="E47" s="1300"/>
    </row>
    <row r="48" spans="1:16" s="1299" customFormat="1" ht="12.75" hidden="1">
      <c r="A48" s="1301"/>
      <c r="D48" s="1300"/>
      <c r="E48" s="1300"/>
    </row>
    <row r="49" spans="1:5" s="1299" customFormat="1" ht="12.75" hidden="1">
      <c r="A49" s="1301"/>
      <c r="D49" s="1300"/>
      <c r="E49" s="1300"/>
    </row>
    <row r="50" spans="1:5" s="1299" customFormat="1" ht="12.75" hidden="1">
      <c r="A50" s="1301"/>
      <c r="D50" s="1300"/>
      <c r="E50" s="1300"/>
    </row>
    <row r="51" spans="1:5" s="1299" customFormat="1" ht="12.75" hidden="1">
      <c r="A51" s="1301"/>
      <c r="D51" s="1300"/>
      <c r="E51" s="1300"/>
    </row>
    <row r="52" spans="1:5" s="1299" customFormat="1" ht="12.75" hidden="1">
      <c r="A52" s="1301"/>
      <c r="D52" s="1300"/>
      <c r="E52" s="1300"/>
    </row>
    <row r="53" spans="1:5" s="1299" customFormat="1" ht="12.75" hidden="1">
      <c r="A53" s="1301"/>
      <c r="D53" s="1300"/>
      <c r="E53" s="1300"/>
    </row>
    <row r="54" spans="1:5" s="1299" customFormat="1" ht="12.75" hidden="1">
      <c r="A54" s="1301"/>
      <c r="D54" s="1300"/>
      <c r="E54" s="1300"/>
    </row>
    <row r="55" spans="1:5" s="1299" customFormat="1" ht="12.75" hidden="1">
      <c r="A55" s="1301"/>
      <c r="D55" s="1300"/>
      <c r="E55" s="1300"/>
    </row>
    <row r="56" spans="1:5" s="1299" customFormat="1" ht="12.75" hidden="1">
      <c r="A56" s="1301"/>
      <c r="D56" s="1300"/>
      <c r="E56" s="1300"/>
    </row>
    <row r="57" spans="1:5" s="1299" customFormat="1" ht="12.75" hidden="1">
      <c r="A57" s="1301"/>
      <c r="D57" s="1300"/>
      <c r="E57" s="1300"/>
    </row>
    <row r="58" spans="1:5" s="1299" customFormat="1" ht="12.75" hidden="1">
      <c r="A58" s="1301"/>
      <c r="D58" s="1300"/>
      <c r="E58" s="1300"/>
    </row>
    <row r="59" spans="1:5" s="1299" customFormat="1" ht="12.75" hidden="1">
      <c r="A59" s="1301"/>
      <c r="D59" s="1300"/>
      <c r="E59" s="1300"/>
    </row>
    <row r="60" spans="1:5" s="1299" customFormat="1" ht="12.75" hidden="1">
      <c r="A60" s="1301"/>
      <c r="D60" s="1300"/>
      <c r="E60" s="1300"/>
    </row>
    <row r="61" spans="1:5" s="1299" customFormat="1" ht="12.75" hidden="1">
      <c r="A61" s="1301"/>
      <c r="D61" s="1300"/>
      <c r="E61" s="1300"/>
    </row>
    <row r="62" spans="1:5" s="1299" customFormat="1" ht="12.75" hidden="1">
      <c r="A62" s="1301"/>
      <c r="D62" s="1300"/>
      <c r="E62" s="1300"/>
    </row>
    <row r="63" spans="1:5" s="1299" customFormat="1" ht="12.75" hidden="1">
      <c r="A63" s="1301"/>
      <c r="D63" s="1300"/>
      <c r="E63" s="1300"/>
    </row>
    <row r="64" spans="1:5" s="1299" customFormat="1" ht="12.75" hidden="1">
      <c r="A64" s="1301"/>
      <c r="D64" s="1300"/>
      <c r="E64" s="1300"/>
    </row>
    <row r="65" spans="1:5" s="1299" customFormat="1" ht="12.75" hidden="1">
      <c r="A65" s="1301"/>
      <c r="D65" s="1300"/>
      <c r="E65" s="1300"/>
    </row>
    <row r="66" spans="1:5" s="1299" customFormat="1" ht="12.75" hidden="1">
      <c r="A66" s="1301"/>
      <c r="D66" s="1300"/>
      <c r="E66" s="1300"/>
    </row>
    <row r="67" spans="1:5" s="1299" customFormat="1" ht="12.75" hidden="1">
      <c r="A67" s="1301"/>
      <c r="D67" s="1300"/>
      <c r="E67" s="1300"/>
    </row>
    <row r="68" spans="1:5" s="1299" customFormat="1" ht="12.75" hidden="1">
      <c r="A68" s="1301"/>
      <c r="D68" s="1300"/>
      <c r="E68" s="1300"/>
    </row>
    <row r="69" spans="1:5" s="1299" customFormat="1" ht="12.75" hidden="1">
      <c r="A69" s="1301"/>
      <c r="D69" s="1300"/>
      <c r="E69" s="1300"/>
    </row>
    <row r="70" spans="1:5" s="1299" customFormat="1" ht="12.75" hidden="1">
      <c r="A70" s="1301"/>
      <c r="D70" s="1300"/>
      <c r="E70" s="1300"/>
    </row>
    <row r="71" spans="1:5" s="1299" customFormat="1" ht="12.75" hidden="1">
      <c r="A71" s="1301"/>
      <c r="D71" s="1300"/>
      <c r="E71" s="1300"/>
    </row>
    <row r="72" spans="1:5" s="1299" customFormat="1" ht="12.75" hidden="1">
      <c r="A72" s="1301"/>
      <c r="D72" s="1300"/>
      <c r="E72" s="1300"/>
    </row>
    <row r="73" spans="1:5" s="1299" customFormat="1" ht="12.75" hidden="1">
      <c r="A73" s="1301"/>
      <c r="D73" s="1300"/>
      <c r="E73" s="1300"/>
    </row>
    <row r="74" spans="1:5" s="1299" customFormat="1" ht="12.75" hidden="1">
      <c r="A74" s="1301"/>
      <c r="D74" s="1300"/>
      <c r="E74" s="1300"/>
    </row>
    <row r="75" spans="1:5" s="1299" customFormat="1" ht="12.75" hidden="1">
      <c r="A75" s="1301"/>
      <c r="D75" s="1300"/>
      <c r="E75" s="1300"/>
    </row>
    <row r="76" spans="1:5" s="1299" customFormat="1" ht="12.75" hidden="1">
      <c r="A76" s="1301"/>
      <c r="D76" s="1300"/>
      <c r="E76" s="1300"/>
    </row>
    <row r="77" spans="1:5" s="1299" customFormat="1" ht="12.75" hidden="1">
      <c r="A77" s="1301"/>
      <c r="D77" s="1300"/>
      <c r="E77" s="1300"/>
    </row>
    <row r="78" spans="1:5" s="1299" customFormat="1" ht="12.75" hidden="1">
      <c r="A78" s="1301"/>
      <c r="D78" s="1300"/>
      <c r="E78" s="1300"/>
    </row>
    <row r="79" spans="1:5" s="1299" customFormat="1" ht="12.75" hidden="1">
      <c r="A79" s="1301"/>
      <c r="D79" s="1300"/>
      <c r="E79" s="1300"/>
    </row>
    <row r="80" spans="1:5" s="1299" customFormat="1" ht="12.75" hidden="1">
      <c r="A80" s="1301"/>
      <c r="D80" s="1300"/>
      <c r="E80" s="1300"/>
    </row>
    <row r="81" spans="1:5" s="1299" customFormat="1" ht="12.75" hidden="1">
      <c r="A81" s="1301"/>
      <c r="D81" s="1300"/>
      <c r="E81" s="1300"/>
    </row>
    <row r="82" spans="1:5" s="1299" customFormat="1" ht="12.75" hidden="1">
      <c r="A82" s="1301"/>
      <c r="D82" s="1300"/>
      <c r="E82" s="1300"/>
    </row>
    <row r="83" spans="1:5" s="1299" customFormat="1" ht="12.75" hidden="1">
      <c r="A83" s="1301"/>
      <c r="D83" s="1300"/>
      <c r="E83" s="1300"/>
    </row>
    <row r="84" spans="1:5" s="1299" customFormat="1" ht="12.75" hidden="1">
      <c r="A84" s="1301"/>
      <c r="D84" s="1300"/>
      <c r="E84" s="1300"/>
    </row>
    <row r="85" spans="1:5" s="1299" customFormat="1" ht="12.75" hidden="1">
      <c r="A85" s="1301"/>
      <c r="D85" s="1300"/>
      <c r="E85" s="1300"/>
    </row>
    <row r="86" spans="1:5" s="1299" customFormat="1" ht="12.75" hidden="1">
      <c r="A86" s="1301"/>
      <c r="D86" s="1300"/>
      <c r="E86" s="1300"/>
    </row>
    <row r="87" spans="1:5" s="1299" customFormat="1" ht="12.75" hidden="1">
      <c r="A87" s="1301"/>
      <c r="D87" s="1300"/>
      <c r="E87" s="1300"/>
    </row>
    <row r="88" spans="1:5" s="1299" customFormat="1" ht="12.75" hidden="1">
      <c r="A88" s="1301"/>
      <c r="D88" s="1300"/>
      <c r="E88" s="1300"/>
    </row>
    <row r="89" spans="1:5" s="1299" customFormat="1" ht="12.75" hidden="1">
      <c r="A89" s="1301"/>
      <c r="D89" s="1300"/>
      <c r="E89" s="1300"/>
    </row>
    <row r="90" spans="1:5" s="1299" customFormat="1" ht="12.75" hidden="1">
      <c r="A90" s="1301"/>
      <c r="D90" s="1300"/>
      <c r="E90" s="1300"/>
    </row>
    <row r="91" spans="1:5" s="1299" customFormat="1" ht="12.75" hidden="1">
      <c r="A91" s="1301"/>
      <c r="D91" s="1300"/>
      <c r="E91" s="1300"/>
    </row>
    <row r="92" spans="1:5" s="1299" customFormat="1" ht="12.75" hidden="1">
      <c r="A92" s="1301"/>
      <c r="D92" s="1300"/>
      <c r="E92" s="1300"/>
    </row>
    <row r="93" spans="1:5" s="1299" customFormat="1" ht="12.75" hidden="1">
      <c r="A93" s="1301"/>
      <c r="D93" s="1300"/>
      <c r="E93" s="1300"/>
    </row>
    <row r="94" spans="1:5" s="1299" customFormat="1" ht="12.75" hidden="1">
      <c r="A94" s="1301"/>
      <c r="D94" s="1300"/>
      <c r="E94" s="1300"/>
    </row>
    <row r="95" spans="1:5" s="1299" customFormat="1" ht="12.75" hidden="1">
      <c r="A95" s="1301"/>
      <c r="D95" s="1300"/>
      <c r="E95" s="1300"/>
    </row>
    <row r="96" spans="1:5" s="1299" customFormat="1" ht="12.75" hidden="1">
      <c r="A96" s="1301"/>
      <c r="D96" s="1300"/>
      <c r="E96" s="1300"/>
    </row>
    <row r="97" spans="1:5" s="1299" customFormat="1" ht="12.75" hidden="1">
      <c r="A97" s="1301"/>
      <c r="D97" s="1300"/>
      <c r="E97" s="1300"/>
    </row>
    <row r="98" spans="1:5" s="1299" customFormat="1" ht="12.75" hidden="1">
      <c r="A98" s="1301"/>
      <c r="D98" s="1300"/>
      <c r="E98" s="1300"/>
    </row>
    <row r="99" spans="1:5" s="1299" customFormat="1" ht="12.75" hidden="1">
      <c r="A99" s="1301"/>
      <c r="D99" s="1300"/>
      <c r="E99" s="1300"/>
    </row>
    <row r="100" spans="1:5" s="1299" customFormat="1" ht="12.75" hidden="1">
      <c r="A100" s="1301"/>
      <c r="D100" s="1300"/>
      <c r="E100" s="1300"/>
    </row>
    <row r="101" spans="1:5" s="1299" customFormat="1" ht="12.75" hidden="1">
      <c r="A101" s="1301"/>
      <c r="D101" s="1300"/>
      <c r="E101" s="1300"/>
    </row>
    <row r="102" spans="1:5" s="1299" customFormat="1" ht="12.75" hidden="1">
      <c r="A102" s="1301"/>
      <c r="D102" s="1300"/>
      <c r="E102" s="1300"/>
    </row>
    <row r="103" spans="1:5" s="1299" customFormat="1" ht="12.75" hidden="1">
      <c r="A103" s="1301"/>
      <c r="D103" s="1300"/>
      <c r="E103" s="1300"/>
    </row>
    <row r="104" spans="1:5" s="1299" customFormat="1" ht="12.75" hidden="1">
      <c r="A104" s="1301"/>
      <c r="D104" s="1300"/>
      <c r="E104" s="1300"/>
    </row>
    <row r="105" spans="1:5" s="1299" customFormat="1" ht="12.75" hidden="1">
      <c r="A105" s="1301"/>
      <c r="D105" s="1300"/>
      <c r="E105" s="1300"/>
    </row>
    <row r="106" spans="1:5" s="1299" customFormat="1" ht="12.75" hidden="1">
      <c r="A106" s="1301"/>
      <c r="D106" s="1300"/>
      <c r="E106" s="1300"/>
    </row>
    <row r="107" spans="1:5" s="1299" customFormat="1" ht="12.75" hidden="1">
      <c r="A107" s="1301"/>
      <c r="D107" s="1300"/>
      <c r="E107" s="1300"/>
    </row>
    <row r="108" spans="1:5" s="1299" customFormat="1" ht="12.75" hidden="1">
      <c r="A108" s="1301"/>
      <c r="D108" s="1300"/>
      <c r="E108" s="1300"/>
    </row>
  </sheetData>
  <mergeCells count="11">
    <mergeCell ref="C17:R17"/>
    <mergeCell ref="C18:R18"/>
    <mergeCell ref="B22:R22"/>
    <mergeCell ref="D3:F3"/>
    <mergeCell ref="J3:L3"/>
    <mergeCell ref="G3:I3"/>
    <mergeCell ref="M3:O3"/>
    <mergeCell ref="P3:R3"/>
    <mergeCell ref="B3:C5"/>
    <mergeCell ref="C19:R19"/>
    <mergeCell ref="C20:Q20"/>
  </mergeCells>
  <hyperlinks>
    <hyperlink ref="B1" location="ToC!A1" display="Retour à la table des matières" xr:uid="{00000000-0004-0000-3000-000000000000}"/>
  </hyperlinks>
  <pageMargins left="0.51181102362204722" right="0.51181102362204722" top="0.51181102362204722" bottom="0.51181102362204722" header="0.23622047244094491" footer="0.23622047244094491"/>
  <pageSetup scale="73" firstPageNumber="6" orientation="landscape" r:id="rId1"/>
  <headerFooter>
    <oddFooter>&amp;L&amp;G&amp;CInformations supplémentaires sur les 
fonds propres réglementaires&amp;RPage &amp;P de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2B2B8-E78D-425D-9A74-A7520680A62B}">
  <sheetPr codeName="Sheet4">
    <tabColor rgb="FF92D050"/>
    <pageSetUpPr fitToPage="1"/>
  </sheetPr>
  <dimension ref="A1:IT104"/>
  <sheetViews>
    <sheetView topLeftCell="A19" zoomScale="145" zoomScaleNormal="145" zoomScaleSheetLayoutView="100" workbookViewId="0"/>
  </sheetViews>
  <sheetFormatPr defaultColWidth="0" defaultRowHeight="23.25" zeroHeight="1"/>
  <cols>
    <col min="1" max="1" width="1.42578125" style="36" customWidth="1"/>
    <col min="2" max="2" width="76.140625" style="35" customWidth="1"/>
    <col min="3" max="7" width="14.42578125" style="35" customWidth="1"/>
    <col min="8" max="8" width="2.5703125" style="34" customWidth="1"/>
    <col min="9" max="19" width="14.140625" style="34" hidden="1" customWidth="1"/>
    <col min="20" max="16384" width="14.140625" style="1795" hidden="1"/>
  </cols>
  <sheetData>
    <row r="1" spans="1:254" ht="12.2" customHeight="1">
      <c r="A1" s="56"/>
      <c r="B1" s="100" t="s">
        <v>5</v>
      </c>
      <c r="C1" s="36"/>
      <c r="D1" s="36"/>
      <c r="E1" s="36"/>
      <c r="F1" s="36"/>
      <c r="G1" s="36"/>
      <c r="H1" s="99"/>
      <c r="I1" s="99"/>
      <c r="J1" s="99"/>
      <c r="K1" s="99"/>
      <c r="L1" s="99"/>
      <c r="M1" s="99"/>
      <c r="N1" s="99"/>
      <c r="O1" s="99"/>
      <c r="P1" s="99"/>
      <c r="Q1" s="99"/>
      <c r="R1" s="99"/>
      <c r="S1" s="99"/>
    </row>
    <row r="2" spans="1:254" s="1796" customFormat="1" ht="20.100000000000001" customHeight="1">
      <c r="A2" s="98"/>
      <c r="B2" s="97" t="s">
        <v>46</v>
      </c>
      <c r="C2" s="96"/>
      <c r="D2" s="96"/>
      <c r="E2" s="96"/>
      <c r="F2" s="96"/>
      <c r="G2" s="95"/>
      <c r="H2" s="94"/>
      <c r="I2" s="94"/>
      <c r="J2" s="94"/>
      <c r="K2" s="94"/>
      <c r="L2" s="94"/>
      <c r="M2" s="94"/>
      <c r="N2" s="94"/>
      <c r="O2" s="94"/>
      <c r="P2" s="94"/>
      <c r="Q2" s="94"/>
      <c r="R2" s="94"/>
      <c r="S2" s="94"/>
    </row>
    <row r="3" spans="1:254" s="1797" customFormat="1" ht="25.5">
      <c r="A3" s="92"/>
      <c r="B3" s="91" t="s">
        <v>701</v>
      </c>
      <c r="C3" s="1645" t="s">
        <v>1438</v>
      </c>
      <c r="D3" s="1646" t="s">
        <v>1434</v>
      </c>
      <c r="E3" s="1647" t="s">
        <v>1435</v>
      </c>
      <c r="F3" s="1647" t="s">
        <v>1436</v>
      </c>
      <c r="G3" s="1648" t="s">
        <v>1437</v>
      </c>
      <c r="H3" s="90"/>
      <c r="I3" s="90"/>
      <c r="J3" s="90"/>
      <c r="K3" s="90"/>
      <c r="L3" s="90"/>
      <c r="M3" s="90"/>
      <c r="N3" s="90"/>
      <c r="O3" s="90"/>
      <c r="P3" s="90"/>
      <c r="Q3" s="90"/>
      <c r="R3" s="90"/>
      <c r="S3" s="90"/>
    </row>
    <row r="4" spans="1:254" s="1798" customFormat="1" ht="15">
      <c r="A4" s="56"/>
      <c r="B4" s="89" t="s">
        <v>718</v>
      </c>
      <c r="C4" s="83">
        <v>55832</v>
      </c>
      <c r="D4" s="88">
        <v>55520</v>
      </c>
      <c r="E4" s="87">
        <v>54138</v>
      </c>
      <c r="F4" s="87">
        <v>53081</v>
      </c>
      <c r="G4" s="86">
        <v>51639</v>
      </c>
      <c r="H4" s="57"/>
      <c r="I4" s="57"/>
      <c r="J4" s="57"/>
      <c r="K4" s="57"/>
      <c r="L4" s="57"/>
      <c r="M4" s="57"/>
      <c r="N4" s="57"/>
      <c r="O4" s="57"/>
      <c r="P4" s="57"/>
      <c r="Q4" s="57"/>
      <c r="R4" s="57"/>
      <c r="S4" s="57"/>
    </row>
    <row r="5" spans="1:254" s="1798" customFormat="1" ht="15">
      <c r="A5" s="56"/>
      <c r="B5" s="85" t="s">
        <v>719</v>
      </c>
      <c r="C5" s="83">
        <v>64016</v>
      </c>
      <c r="D5" s="82">
        <v>63688</v>
      </c>
      <c r="E5" s="81">
        <v>62317</v>
      </c>
      <c r="F5" s="81">
        <v>61262</v>
      </c>
      <c r="G5" s="80">
        <v>58801</v>
      </c>
      <c r="H5" s="57"/>
      <c r="I5" s="57"/>
      <c r="J5" s="57"/>
      <c r="K5" s="57"/>
      <c r="L5" s="57"/>
      <c r="M5" s="57"/>
      <c r="N5" s="57"/>
      <c r="O5" s="57"/>
      <c r="P5" s="57"/>
      <c r="Q5" s="57"/>
      <c r="R5" s="57"/>
      <c r="S5" s="57"/>
    </row>
    <row r="6" spans="1:254" s="1798" customFormat="1" ht="15">
      <c r="A6" s="56"/>
      <c r="B6" s="85" t="s">
        <v>720</v>
      </c>
      <c r="C6" s="83">
        <v>74332</v>
      </c>
      <c r="D6" s="82">
        <v>73197</v>
      </c>
      <c r="E6" s="81">
        <v>71867</v>
      </c>
      <c r="F6" s="81">
        <v>70710</v>
      </c>
      <c r="G6" s="80">
        <v>68086</v>
      </c>
      <c r="H6" s="57"/>
      <c r="I6" s="57"/>
      <c r="J6" s="57"/>
      <c r="K6" s="57"/>
      <c r="L6" s="57"/>
      <c r="M6" s="57"/>
      <c r="N6" s="57"/>
      <c r="O6" s="57"/>
      <c r="P6" s="57"/>
      <c r="Q6" s="57"/>
      <c r="R6" s="57"/>
      <c r="S6" s="57"/>
    </row>
    <row r="7" spans="1:254" s="1798" customFormat="1" ht="14.1" customHeight="1">
      <c r="A7" s="56"/>
      <c r="B7" s="85" t="s">
        <v>721</v>
      </c>
      <c r="C7" s="83">
        <v>134207</v>
      </c>
      <c r="D7" s="82">
        <v>127815</v>
      </c>
      <c r="E7" s="81">
        <v>131433</v>
      </c>
      <c r="F7" s="81">
        <v>126565</v>
      </c>
      <c r="G7" s="80">
        <v>128800</v>
      </c>
      <c r="H7" s="57"/>
      <c r="I7" s="57"/>
      <c r="J7" s="57"/>
      <c r="K7" s="57"/>
      <c r="L7" s="57"/>
      <c r="M7" s="57"/>
      <c r="N7" s="57"/>
      <c r="O7" s="57"/>
      <c r="P7" s="57"/>
      <c r="Q7" s="57"/>
      <c r="R7" s="57"/>
      <c r="S7" s="57"/>
    </row>
    <row r="8" spans="1:254" s="1798" customFormat="1" ht="15">
      <c r="A8" s="56"/>
      <c r="B8" s="84" t="s">
        <v>722</v>
      </c>
      <c r="C8" s="83"/>
      <c r="D8" s="82"/>
      <c r="E8" s="81"/>
      <c r="F8" s="81"/>
      <c r="G8" s="80"/>
      <c r="H8" s="57"/>
      <c r="I8" s="57"/>
      <c r="J8" s="57"/>
      <c r="K8" s="57"/>
      <c r="L8" s="57"/>
      <c r="M8" s="57"/>
      <c r="N8" s="57"/>
      <c r="O8" s="57"/>
      <c r="P8" s="57"/>
      <c r="Q8" s="57"/>
      <c r="R8" s="57"/>
      <c r="S8" s="57"/>
    </row>
    <row r="9" spans="1:254" s="1799" customFormat="1" ht="12.75">
      <c r="A9" s="47"/>
      <c r="B9" s="78" t="s">
        <v>45</v>
      </c>
      <c r="C9" s="83">
        <v>439814</v>
      </c>
      <c r="D9" s="82">
        <v>451063</v>
      </c>
      <c r="E9" s="81">
        <v>471528</v>
      </c>
      <c r="F9" s="81">
        <v>462448</v>
      </c>
      <c r="G9" s="80">
        <v>452800</v>
      </c>
      <c r="H9" s="57"/>
      <c r="I9" s="57"/>
      <c r="J9" s="57"/>
      <c r="K9" s="57"/>
      <c r="L9" s="57"/>
      <c r="M9" s="57"/>
      <c r="N9" s="57"/>
      <c r="O9" s="57"/>
      <c r="P9" s="57"/>
      <c r="Q9" s="57"/>
      <c r="R9" s="57"/>
      <c r="S9" s="57"/>
      <c r="T9" s="1798"/>
      <c r="U9" s="1798"/>
      <c r="V9" s="1798"/>
      <c r="W9" s="1798"/>
      <c r="X9" s="1798"/>
      <c r="Y9" s="1798"/>
      <c r="Z9" s="1798"/>
      <c r="AA9" s="1798"/>
      <c r="AB9" s="1798"/>
      <c r="AC9" s="1798"/>
      <c r="AD9" s="1798"/>
      <c r="AE9" s="1798"/>
      <c r="AF9" s="1798"/>
      <c r="AG9" s="1798"/>
      <c r="AH9" s="1798"/>
      <c r="AI9" s="1798"/>
      <c r="AJ9" s="1798"/>
      <c r="AK9" s="1798"/>
      <c r="AL9" s="1798"/>
      <c r="AM9" s="1798"/>
      <c r="AN9" s="1798"/>
      <c r="AO9" s="1798"/>
      <c r="AP9" s="1798"/>
      <c r="AQ9" s="1798"/>
      <c r="AR9" s="1798"/>
      <c r="AS9" s="1798"/>
      <c r="AT9" s="1798"/>
      <c r="AU9" s="1798"/>
      <c r="AV9" s="1798"/>
      <c r="AW9" s="1798"/>
      <c r="AX9" s="1798"/>
      <c r="AY9" s="1798"/>
      <c r="AZ9" s="1798"/>
      <c r="BA9" s="1798"/>
      <c r="BB9" s="1798"/>
      <c r="BC9" s="1798"/>
      <c r="BD9" s="1798"/>
      <c r="BE9" s="1798"/>
      <c r="BF9" s="1798"/>
      <c r="BG9" s="1798"/>
      <c r="BH9" s="1798"/>
      <c r="BI9" s="1798"/>
      <c r="BJ9" s="1798"/>
      <c r="BK9" s="1798"/>
      <c r="BL9" s="1798"/>
      <c r="BM9" s="1798"/>
      <c r="BN9" s="1798"/>
      <c r="BO9" s="1798"/>
      <c r="BP9" s="1798"/>
      <c r="BQ9" s="1798"/>
      <c r="BR9" s="1798"/>
      <c r="BS9" s="1798"/>
      <c r="BT9" s="1798"/>
      <c r="BU9" s="1798"/>
      <c r="BV9" s="1798"/>
      <c r="BW9" s="1798"/>
      <c r="BX9" s="1798"/>
      <c r="BY9" s="1798"/>
      <c r="BZ9" s="1798"/>
      <c r="CA9" s="1798"/>
      <c r="CB9" s="1798"/>
      <c r="CC9" s="1798"/>
      <c r="CD9" s="1798"/>
      <c r="CE9" s="1798"/>
      <c r="CF9" s="1798"/>
      <c r="CG9" s="1798"/>
      <c r="CH9" s="1798"/>
      <c r="CI9" s="1798"/>
      <c r="CJ9" s="1798"/>
      <c r="CK9" s="1798"/>
      <c r="CL9" s="1798"/>
      <c r="CM9" s="1798"/>
      <c r="CN9" s="1798"/>
      <c r="CO9" s="1798"/>
      <c r="CP9" s="1798"/>
      <c r="CQ9" s="1798"/>
      <c r="CR9" s="1798"/>
      <c r="CS9" s="1798"/>
      <c r="CT9" s="1798"/>
      <c r="CU9" s="1798"/>
      <c r="CV9" s="1798"/>
      <c r="CW9" s="1798"/>
      <c r="CX9" s="1798"/>
      <c r="CY9" s="1798"/>
      <c r="CZ9" s="1798"/>
      <c r="DA9" s="1798"/>
      <c r="DB9" s="1798"/>
      <c r="DC9" s="1798"/>
      <c r="DD9" s="1798"/>
      <c r="DE9" s="1798"/>
      <c r="DF9" s="1798"/>
      <c r="DG9" s="1798"/>
      <c r="DH9" s="1798"/>
      <c r="DI9" s="1798"/>
      <c r="DJ9" s="1798"/>
      <c r="DK9" s="1798"/>
      <c r="DL9" s="1798"/>
      <c r="DM9" s="1798"/>
      <c r="DN9" s="1798"/>
      <c r="DO9" s="1798"/>
      <c r="DP9" s="1798"/>
      <c r="DQ9" s="1798"/>
      <c r="DR9" s="1798"/>
      <c r="DS9" s="1798"/>
      <c r="DT9" s="1798"/>
      <c r="DU9" s="1798"/>
      <c r="DV9" s="1798"/>
      <c r="DW9" s="1798"/>
      <c r="DX9" s="1798"/>
      <c r="DY9" s="1798"/>
      <c r="DZ9" s="1798"/>
      <c r="EA9" s="1798"/>
      <c r="EB9" s="1798"/>
      <c r="EC9" s="1798"/>
      <c r="ED9" s="1798"/>
      <c r="EE9" s="1798"/>
      <c r="EF9" s="1798"/>
      <c r="EG9" s="1798"/>
      <c r="EH9" s="1798"/>
      <c r="EI9" s="1798"/>
      <c r="EJ9" s="1798"/>
      <c r="EK9" s="1798"/>
      <c r="EL9" s="1798"/>
      <c r="EM9" s="1798"/>
      <c r="EN9" s="1798"/>
      <c r="EO9" s="1798"/>
      <c r="EP9" s="1798"/>
      <c r="EQ9" s="1798"/>
      <c r="ER9" s="1798"/>
      <c r="ES9" s="1798"/>
      <c r="ET9" s="1798"/>
      <c r="EU9" s="1798"/>
      <c r="EV9" s="1798"/>
      <c r="EW9" s="1798"/>
      <c r="EX9" s="1798"/>
      <c r="EY9" s="1798"/>
      <c r="EZ9" s="1798"/>
      <c r="FA9" s="1798"/>
      <c r="FB9" s="1798"/>
      <c r="FC9" s="1798"/>
      <c r="FD9" s="1798"/>
      <c r="FE9" s="1798"/>
      <c r="FF9" s="1798"/>
      <c r="FG9" s="1798"/>
      <c r="FH9" s="1798"/>
      <c r="FI9" s="1798"/>
      <c r="FJ9" s="1798"/>
      <c r="FK9" s="1798"/>
      <c r="FL9" s="1798"/>
      <c r="FM9" s="1798"/>
      <c r="FN9" s="1798"/>
      <c r="FO9" s="1798"/>
      <c r="FP9" s="1798"/>
      <c r="FQ9" s="1798"/>
      <c r="FR9" s="1798"/>
      <c r="FS9" s="1798"/>
      <c r="FT9" s="1798"/>
      <c r="FU9" s="1798"/>
      <c r="FV9" s="1798"/>
      <c r="FW9" s="1798"/>
      <c r="FX9" s="1798"/>
      <c r="FY9" s="1798"/>
      <c r="FZ9" s="1798"/>
      <c r="GA9" s="1798"/>
      <c r="GB9" s="1798"/>
      <c r="GC9" s="1798"/>
      <c r="GD9" s="1798"/>
      <c r="GE9" s="1798"/>
      <c r="GF9" s="1798"/>
      <c r="GG9" s="1798"/>
      <c r="GH9" s="1798"/>
      <c r="GI9" s="1798"/>
      <c r="GJ9" s="1798"/>
      <c r="GK9" s="1798"/>
      <c r="GL9" s="1798"/>
      <c r="GM9" s="1798"/>
      <c r="GN9" s="1798"/>
      <c r="GO9" s="1798"/>
      <c r="GP9" s="1798"/>
      <c r="GQ9" s="1798"/>
      <c r="GR9" s="1798"/>
      <c r="GS9" s="1798"/>
      <c r="GT9" s="1798"/>
      <c r="GU9" s="1798"/>
      <c r="GV9" s="1798"/>
      <c r="GW9" s="1798"/>
      <c r="GX9" s="1798"/>
      <c r="GY9" s="1798"/>
      <c r="GZ9" s="1798"/>
      <c r="HA9" s="1798"/>
      <c r="HB9" s="1798"/>
      <c r="HC9" s="1798"/>
      <c r="HD9" s="1798"/>
      <c r="HE9" s="1798"/>
      <c r="HF9" s="1798"/>
      <c r="HG9" s="1798"/>
      <c r="HH9" s="1798"/>
      <c r="HI9" s="1798"/>
      <c r="HJ9" s="1798"/>
      <c r="HK9" s="1798"/>
      <c r="HL9" s="1798"/>
      <c r="HM9" s="1798"/>
      <c r="HN9" s="1798"/>
      <c r="HO9" s="1798"/>
      <c r="HP9" s="1798"/>
      <c r="HQ9" s="1798"/>
      <c r="HR9" s="1798"/>
      <c r="HS9" s="1798"/>
      <c r="HT9" s="1798"/>
      <c r="HU9" s="1798"/>
      <c r="HV9" s="1798"/>
      <c r="HW9" s="1798"/>
      <c r="HX9" s="1798"/>
      <c r="HY9" s="1798"/>
      <c r="HZ9" s="1798"/>
      <c r="IA9" s="1798"/>
      <c r="IB9" s="1798"/>
      <c r="IC9" s="1798"/>
      <c r="ID9" s="1798"/>
      <c r="IE9" s="1798"/>
      <c r="IF9" s="1798"/>
      <c r="IG9" s="1798"/>
      <c r="IH9" s="1798"/>
      <c r="II9" s="1798"/>
      <c r="IJ9" s="1798"/>
      <c r="IK9" s="1798"/>
      <c r="IL9" s="1798"/>
      <c r="IM9" s="1798"/>
      <c r="IN9" s="1798"/>
      <c r="IO9" s="1798"/>
      <c r="IP9" s="1798"/>
      <c r="IQ9" s="1798"/>
      <c r="IR9" s="1798"/>
      <c r="IS9" s="1798"/>
      <c r="IT9" s="1798"/>
    </row>
    <row r="10" spans="1:254" s="1799" customFormat="1" ht="19.350000000000001" customHeight="1">
      <c r="A10" s="63"/>
      <c r="B10" s="79" t="s">
        <v>850</v>
      </c>
      <c r="C10" s="61"/>
      <c r="D10" s="60"/>
      <c r="E10" s="59"/>
      <c r="F10" s="59"/>
      <c r="G10" s="58"/>
      <c r="H10" s="57"/>
      <c r="I10" s="57"/>
      <c r="J10" s="57"/>
      <c r="K10" s="57"/>
      <c r="L10" s="57"/>
      <c r="M10" s="57"/>
      <c r="N10" s="57"/>
      <c r="O10" s="57"/>
      <c r="P10" s="57"/>
      <c r="Q10" s="57"/>
      <c r="R10" s="57"/>
      <c r="S10" s="57"/>
      <c r="AC10" s="1798"/>
    </row>
    <row r="11" spans="1:254" s="1799" customFormat="1" ht="25.5">
      <c r="A11" s="47"/>
      <c r="B11" s="1660" t="s">
        <v>702</v>
      </c>
      <c r="C11" s="61">
        <v>12.7</v>
      </c>
      <c r="D11" s="60">
        <v>12.3</v>
      </c>
      <c r="E11" s="59">
        <v>11.5</v>
      </c>
      <c r="F11" s="59">
        <v>11.5</v>
      </c>
      <c r="G11" s="58">
        <v>11.4</v>
      </c>
      <c r="H11" s="64"/>
      <c r="I11" s="64"/>
      <c r="J11" s="64"/>
      <c r="K11" s="64"/>
      <c r="L11" s="64"/>
      <c r="M11" s="64"/>
      <c r="N11" s="64"/>
      <c r="O11" s="64"/>
      <c r="P11" s="64"/>
      <c r="Q11" s="64"/>
      <c r="R11" s="64"/>
      <c r="S11" s="64"/>
      <c r="AC11" s="1798"/>
    </row>
    <row r="12" spans="1:254" s="1799" customFormat="1" ht="12.75">
      <c r="A12" s="47"/>
      <c r="B12" s="78" t="s">
        <v>703</v>
      </c>
      <c r="C12" s="61">
        <v>14.6</v>
      </c>
      <c r="D12" s="60">
        <v>14.1</v>
      </c>
      <c r="E12" s="59">
        <v>13.2</v>
      </c>
      <c r="F12" s="59">
        <v>13.2</v>
      </c>
      <c r="G12" s="58">
        <v>13</v>
      </c>
      <c r="H12" s="64"/>
      <c r="I12" s="64"/>
      <c r="J12" s="64"/>
      <c r="K12" s="64"/>
      <c r="L12" s="64"/>
      <c r="M12" s="64"/>
      <c r="N12" s="64"/>
      <c r="O12" s="64"/>
      <c r="P12" s="64"/>
      <c r="Q12" s="64"/>
      <c r="R12" s="64"/>
      <c r="S12" s="64"/>
    </row>
    <row r="13" spans="1:254" s="1799" customFormat="1" ht="12.75">
      <c r="A13" s="47"/>
      <c r="B13" s="78" t="s">
        <v>704</v>
      </c>
      <c r="C13" s="61">
        <v>16.899999999999999</v>
      </c>
      <c r="D13" s="60">
        <v>16.2</v>
      </c>
      <c r="E13" s="59">
        <v>15.2</v>
      </c>
      <c r="F13" s="59">
        <v>15.3</v>
      </c>
      <c r="G13" s="58">
        <v>15</v>
      </c>
      <c r="H13" s="64"/>
      <c r="I13" s="64"/>
      <c r="J13" s="64"/>
      <c r="K13" s="64"/>
      <c r="L13" s="64"/>
      <c r="M13" s="64"/>
      <c r="N13" s="64"/>
      <c r="O13" s="64"/>
      <c r="P13" s="64"/>
      <c r="Q13" s="64"/>
      <c r="R13" s="64"/>
      <c r="S13" s="64"/>
    </row>
    <row r="14" spans="1:254" s="1799" customFormat="1" ht="27.75">
      <c r="A14" s="47"/>
      <c r="B14" s="1659" t="s">
        <v>851</v>
      </c>
      <c r="C14" s="61">
        <v>30.5</v>
      </c>
      <c r="D14" s="60">
        <v>28.3</v>
      </c>
      <c r="E14" s="59">
        <v>27.9</v>
      </c>
      <c r="F14" s="59">
        <v>27.4</v>
      </c>
      <c r="G14" s="58">
        <v>28.4</v>
      </c>
      <c r="H14" s="64"/>
      <c r="I14" s="64"/>
      <c r="J14" s="64"/>
      <c r="K14" s="64"/>
      <c r="L14" s="64"/>
      <c r="M14" s="64"/>
      <c r="N14" s="64"/>
      <c r="O14" s="64"/>
      <c r="P14" s="64"/>
      <c r="Q14" s="64"/>
      <c r="R14" s="64"/>
      <c r="S14" s="64"/>
    </row>
    <row r="15" spans="1:254" s="1799" customFormat="1" ht="15">
      <c r="A15" s="63"/>
      <c r="B15" s="62" t="s">
        <v>855</v>
      </c>
      <c r="C15" s="76"/>
      <c r="D15" s="75"/>
      <c r="E15" s="74"/>
      <c r="F15" s="74"/>
      <c r="G15" s="73"/>
      <c r="H15" s="72"/>
      <c r="I15" s="72"/>
      <c r="J15" s="72"/>
      <c r="K15" s="72"/>
      <c r="L15" s="72"/>
      <c r="M15" s="72"/>
      <c r="N15" s="72"/>
      <c r="O15" s="72"/>
      <c r="P15" s="72"/>
      <c r="Q15" s="72"/>
      <c r="R15" s="72"/>
      <c r="S15" s="72"/>
    </row>
    <row r="16" spans="1:254" s="1799" customFormat="1" ht="12.75">
      <c r="A16" s="47"/>
      <c r="B16" s="55" t="s">
        <v>1163</v>
      </c>
      <c r="C16" s="54">
        <v>1551344</v>
      </c>
      <c r="D16" s="53">
        <v>1530107</v>
      </c>
      <c r="E16" s="52">
        <v>1468559</v>
      </c>
      <c r="F16" s="52">
        <v>1445619</v>
      </c>
      <c r="G16" s="51">
        <v>1388823</v>
      </c>
      <c r="H16" s="77"/>
      <c r="I16" s="77"/>
      <c r="J16" s="77"/>
      <c r="K16" s="77"/>
      <c r="L16" s="77"/>
      <c r="M16" s="77"/>
      <c r="N16" s="77"/>
      <c r="O16" s="77"/>
      <c r="P16" s="77"/>
      <c r="Q16" s="77"/>
      <c r="R16" s="77"/>
      <c r="S16" s="77"/>
    </row>
    <row r="17" spans="1:19" s="1799" customFormat="1" ht="12.75">
      <c r="A17" s="47"/>
      <c r="B17" s="55" t="s">
        <v>852</v>
      </c>
      <c r="C17" s="70">
        <v>4.0999999999999996</v>
      </c>
      <c r="D17" s="69">
        <v>4.2</v>
      </c>
      <c r="E17" s="66">
        <v>4.2</v>
      </c>
      <c r="F17" s="66">
        <v>4.2</v>
      </c>
      <c r="G17" s="65">
        <v>4.2</v>
      </c>
      <c r="H17" s="71"/>
      <c r="I17" s="71"/>
      <c r="J17" s="71"/>
      <c r="K17" s="71"/>
      <c r="L17" s="71"/>
      <c r="M17" s="71"/>
      <c r="N17" s="71"/>
      <c r="O17" s="71"/>
      <c r="P17" s="71"/>
      <c r="Q17" s="71"/>
      <c r="R17" s="71"/>
      <c r="S17" s="71"/>
    </row>
    <row r="18" spans="1:19" s="1799" customFormat="1" ht="15">
      <c r="A18" s="47"/>
      <c r="B18" s="55" t="s">
        <v>853</v>
      </c>
      <c r="C18" s="70">
        <v>8.6999999999999993</v>
      </c>
      <c r="D18" s="69">
        <v>8.4</v>
      </c>
      <c r="E18" s="66">
        <v>8.9</v>
      </c>
      <c r="F18" s="66">
        <v>8.8000000000000007</v>
      </c>
      <c r="G18" s="65">
        <v>9.3000000000000007</v>
      </c>
      <c r="H18" s="64"/>
      <c r="I18" s="64"/>
      <c r="J18" s="64"/>
      <c r="K18" s="64"/>
      <c r="L18" s="64"/>
      <c r="M18" s="64"/>
      <c r="N18" s="64"/>
      <c r="O18" s="64"/>
      <c r="P18" s="64"/>
      <c r="Q18" s="64"/>
      <c r="R18" s="64"/>
      <c r="S18" s="64"/>
    </row>
    <row r="19" spans="1:19" s="1799" customFormat="1" ht="12.75">
      <c r="A19" s="63"/>
      <c r="B19" s="62" t="s">
        <v>854</v>
      </c>
      <c r="C19" s="76"/>
      <c r="D19" s="75"/>
      <c r="E19" s="74"/>
      <c r="F19" s="74"/>
      <c r="G19" s="73"/>
      <c r="H19" s="72"/>
      <c r="I19" s="72"/>
      <c r="J19" s="72"/>
      <c r="K19" s="72"/>
      <c r="L19" s="72"/>
      <c r="M19" s="72"/>
      <c r="N19" s="72"/>
      <c r="O19" s="72"/>
      <c r="P19" s="72"/>
      <c r="Q19" s="72"/>
      <c r="R19" s="72"/>
      <c r="S19" s="72"/>
    </row>
    <row r="20" spans="1:19" s="1799" customFormat="1" ht="12.75">
      <c r="A20" s="47"/>
      <c r="B20" s="55" t="s">
        <v>41</v>
      </c>
      <c r="C20" s="61">
        <v>8</v>
      </c>
      <c r="D20" s="60">
        <v>8</v>
      </c>
      <c r="E20" s="59">
        <v>8</v>
      </c>
      <c r="F20" s="59">
        <v>8</v>
      </c>
      <c r="G20" s="58">
        <v>8</v>
      </c>
      <c r="H20" s="64"/>
      <c r="I20" s="64"/>
      <c r="J20" s="64"/>
      <c r="K20" s="64"/>
      <c r="L20" s="64"/>
      <c r="M20" s="64"/>
      <c r="N20" s="64"/>
      <c r="O20" s="64"/>
      <c r="P20" s="64"/>
      <c r="Q20" s="64"/>
      <c r="R20" s="64"/>
      <c r="S20" s="64"/>
    </row>
    <row r="21" spans="1:19" s="1799" customFormat="1" ht="12.75">
      <c r="A21" s="47"/>
      <c r="B21" s="55" t="s">
        <v>40</v>
      </c>
      <c r="C21" s="61">
        <v>9.5</v>
      </c>
      <c r="D21" s="60">
        <v>9.5</v>
      </c>
      <c r="E21" s="59">
        <v>9.5</v>
      </c>
      <c r="F21" s="59">
        <v>9.5</v>
      </c>
      <c r="G21" s="58">
        <v>9.5</v>
      </c>
      <c r="H21" s="64"/>
      <c r="I21" s="64"/>
      <c r="J21" s="64"/>
      <c r="K21" s="64"/>
      <c r="L21" s="64"/>
      <c r="M21" s="64"/>
      <c r="N21" s="64"/>
      <c r="O21" s="64"/>
      <c r="P21" s="64"/>
      <c r="Q21" s="64"/>
      <c r="R21" s="64"/>
      <c r="S21" s="64"/>
    </row>
    <row r="22" spans="1:19" s="1799" customFormat="1" ht="12.75">
      <c r="A22" s="47"/>
      <c r="B22" s="55" t="s">
        <v>39</v>
      </c>
      <c r="C22" s="61">
        <v>11.5</v>
      </c>
      <c r="D22" s="60">
        <v>11.5</v>
      </c>
      <c r="E22" s="59">
        <v>11.5</v>
      </c>
      <c r="F22" s="59">
        <v>11.5</v>
      </c>
      <c r="G22" s="58">
        <v>11.5</v>
      </c>
      <c r="H22" s="64"/>
      <c r="I22" s="64"/>
      <c r="J22" s="64"/>
      <c r="K22" s="64"/>
      <c r="L22" s="64"/>
      <c r="M22" s="64"/>
      <c r="N22" s="64"/>
      <c r="O22" s="64"/>
      <c r="P22" s="64"/>
      <c r="Q22" s="64"/>
      <c r="R22" s="64"/>
      <c r="S22" s="64"/>
    </row>
    <row r="23" spans="1:19" s="1799" customFormat="1" ht="12.75">
      <c r="A23" s="47"/>
      <c r="B23" s="55" t="s">
        <v>38</v>
      </c>
      <c r="C23" s="70">
        <v>3.5</v>
      </c>
      <c r="D23" s="69">
        <v>3.5</v>
      </c>
      <c r="E23" s="66">
        <v>3</v>
      </c>
      <c r="F23" s="66">
        <v>3</v>
      </c>
      <c r="G23" s="65">
        <v>3</v>
      </c>
      <c r="H23" s="71"/>
      <c r="I23" s="71"/>
      <c r="J23" s="71"/>
      <c r="K23" s="71"/>
      <c r="L23" s="71"/>
      <c r="M23" s="71"/>
      <c r="N23" s="71"/>
      <c r="O23" s="71"/>
      <c r="P23" s="71"/>
      <c r="Q23" s="71"/>
      <c r="R23" s="71"/>
      <c r="S23" s="71"/>
    </row>
    <row r="24" spans="1:19" s="1799" customFormat="1" ht="12.75">
      <c r="A24" s="47"/>
      <c r="B24" s="55" t="s">
        <v>37</v>
      </c>
      <c r="C24" s="70">
        <v>21.5</v>
      </c>
      <c r="D24" s="69">
        <v>21.5</v>
      </c>
      <c r="E24" s="66">
        <v>21.5</v>
      </c>
      <c r="F24" s="66">
        <v>21.5</v>
      </c>
      <c r="G24" s="65">
        <v>21.5</v>
      </c>
      <c r="H24" s="64"/>
      <c r="I24" s="64"/>
      <c r="J24" s="64"/>
      <c r="K24" s="64"/>
      <c r="L24" s="64"/>
      <c r="M24" s="64"/>
      <c r="N24" s="64"/>
      <c r="O24" s="64"/>
      <c r="P24" s="64"/>
      <c r="Q24" s="64"/>
      <c r="R24" s="64"/>
      <c r="S24" s="64"/>
    </row>
    <row r="25" spans="1:19" s="1799" customFormat="1" ht="12.75">
      <c r="A25" s="47"/>
      <c r="B25" s="55" t="s">
        <v>36</v>
      </c>
      <c r="C25" s="68">
        <v>7.25</v>
      </c>
      <c r="D25" s="67">
        <v>7.25</v>
      </c>
      <c r="E25" s="1525">
        <v>6.75</v>
      </c>
      <c r="F25" s="1525">
        <v>6.75</v>
      </c>
      <c r="G25" s="1607">
        <v>6.75</v>
      </c>
      <c r="H25" s="64"/>
      <c r="I25" s="64"/>
      <c r="J25" s="64"/>
      <c r="K25" s="64"/>
      <c r="L25" s="64"/>
      <c r="M25" s="64"/>
      <c r="N25" s="64"/>
      <c r="O25" s="64"/>
      <c r="P25" s="64"/>
      <c r="Q25" s="64"/>
      <c r="R25" s="64"/>
      <c r="S25" s="64"/>
    </row>
    <row r="26" spans="1:19" s="1799" customFormat="1" ht="12.75">
      <c r="A26" s="63"/>
      <c r="B26" s="62" t="s">
        <v>1164</v>
      </c>
      <c r="C26" s="61"/>
      <c r="D26" s="60"/>
      <c r="E26" s="59"/>
      <c r="F26" s="59"/>
      <c r="G26" s="58"/>
      <c r="H26" s="57"/>
      <c r="I26" s="57"/>
      <c r="J26" s="57"/>
      <c r="K26" s="57"/>
      <c r="L26" s="57"/>
      <c r="M26" s="57"/>
      <c r="N26" s="57"/>
      <c r="O26" s="57"/>
      <c r="P26" s="57"/>
      <c r="Q26" s="57"/>
      <c r="R26" s="57"/>
      <c r="S26" s="57"/>
    </row>
    <row r="27" spans="1:19" s="1799" customFormat="1" ht="25.5">
      <c r="A27" s="56"/>
      <c r="B27" s="55" t="s">
        <v>1165</v>
      </c>
      <c r="C27" s="54" t="s">
        <v>705</v>
      </c>
      <c r="D27" s="53" t="s">
        <v>705</v>
      </c>
      <c r="E27" s="52" t="s">
        <v>705</v>
      </c>
      <c r="F27" s="52">
        <v>0</v>
      </c>
      <c r="G27" s="51">
        <v>0</v>
      </c>
      <c r="H27" s="50"/>
      <c r="I27" s="50"/>
      <c r="J27" s="50"/>
      <c r="K27" s="50"/>
      <c r="L27" s="50"/>
      <c r="M27" s="50"/>
      <c r="N27" s="50"/>
      <c r="O27" s="50"/>
      <c r="P27" s="50"/>
      <c r="Q27" s="50"/>
      <c r="R27" s="50"/>
      <c r="S27" s="50"/>
    </row>
    <row r="28" spans="1:19" s="1799" customFormat="1" ht="25.5">
      <c r="A28" s="56"/>
      <c r="B28" s="49" t="s">
        <v>1419</v>
      </c>
      <c r="C28" s="54" t="s">
        <v>705</v>
      </c>
      <c r="D28" s="53" t="s">
        <v>705</v>
      </c>
      <c r="E28" s="52" t="s">
        <v>705</v>
      </c>
      <c r="F28" s="52">
        <v>750</v>
      </c>
      <c r="G28" s="51">
        <v>750</v>
      </c>
      <c r="H28" s="50"/>
      <c r="I28" s="50"/>
      <c r="J28" s="50"/>
      <c r="K28" s="50"/>
      <c r="L28" s="50"/>
      <c r="M28" s="50"/>
      <c r="N28" s="50"/>
      <c r="O28" s="50"/>
      <c r="P28" s="50"/>
      <c r="Q28" s="50"/>
      <c r="R28" s="50"/>
      <c r="S28" s="50"/>
    </row>
    <row r="29" spans="1:19" s="1799" customFormat="1" ht="12.75">
      <c r="A29" s="47"/>
      <c r="B29" s="55" t="s">
        <v>1166</v>
      </c>
      <c r="C29" s="54" t="s">
        <v>705</v>
      </c>
      <c r="D29" s="53" t="s">
        <v>705</v>
      </c>
      <c r="E29" s="52" t="s">
        <v>705</v>
      </c>
      <c r="F29" s="52">
        <v>0</v>
      </c>
      <c r="G29" s="51">
        <v>0</v>
      </c>
      <c r="H29" s="50"/>
      <c r="I29" s="50"/>
      <c r="J29" s="50"/>
      <c r="K29" s="50"/>
      <c r="L29" s="50"/>
      <c r="M29" s="50"/>
      <c r="N29" s="50"/>
      <c r="O29" s="50"/>
      <c r="P29" s="50"/>
      <c r="Q29" s="50"/>
      <c r="R29" s="50"/>
      <c r="S29" s="50"/>
    </row>
    <row r="30" spans="1:19" s="1797" customFormat="1" ht="25.5">
      <c r="A30" s="47"/>
      <c r="B30" s="49" t="s">
        <v>1167</v>
      </c>
      <c r="C30" s="1604" t="s">
        <v>705</v>
      </c>
      <c r="D30" s="48" t="s">
        <v>705</v>
      </c>
      <c r="E30" s="1526" t="s">
        <v>705</v>
      </c>
      <c r="F30" s="1526">
        <v>179</v>
      </c>
      <c r="G30" s="1606">
        <v>197</v>
      </c>
      <c r="H30" s="43"/>
      <c r="I30" s="43"/>
      <c r="J30" s="43"/>
      <c r="K30" s="43"/>
      <c r="L30" s="43"/>
      <c r="M30" s="43"/>
      <c r="N30" s="43"/>
      <c r="O30" s="43"/>
      <c r="P30" s="43"/>
      <c r="Q30" s="43"/>
      <c r="R30" s="43"/>
      <c r="S30" s="43"/>
    </row>
    <row r="31" spans="1:19" s="1797" customFormat="1" ht="3.75" customHeight="1">
      <c r="A31" s="47"/>
      <c r="B31" s="46"/>
      <c r="C31" s="45"/>
      <c r="D31" s="44"/>
      <c r="E31" s="44"/>
      <c r="F31" s="44"/>
      <c r="G31" s="44"/>
      <c r="H31" s="43"/>
      <c r="I31" s="43"/>
      <c r="J31" s="43"/>
      <c r="K31" s="43"/>
      <c r="L31" s="43"/>
      <c r="M31" s="43"/>
      <c r="N31" s="43"/>
      <c r="O31" s="43"/>
      <c r="P31" s="43"/>
      <c r="Q31" s="43"/>
      <c r="R31" s="43"/>
      <c r="S31" s="43"/>
    </row>
    <row r="32" spans="1:19" s="1800" customFormat="1" ht="41.45" customHeight="1">
      <c r="A32" s="42"/>
      <c r="B32" s="1959" t="s">
        <v>1489</v>
      </c>
      <c r="C32" s="1959"/>
      <c r="D32" s="1959"/>
      <c r="E32" s="1959"/>
      <c r="F32" s="1959"/>
      <c r="G32" s="1959"/>
      <c r="H32" s="41"/>
      <c r="I32" s="41"/>
      <c r="J32" s="41"/>
      <c r="K32" s="41"/>
      <c r="L32" s="41"/>
      <c r="M32" s="41"/>
      <c r="N32" s="41"/>
      <c r="O32" s="41"/>
      <c r="P32" s="41"/>
      <c r="Q32" s="41"/>
      <c r="R32" s="41"/>
      <c r="S32" s="41"/>
    </row>
    <row r="33" spans="1:19" s="1800" customFormat="1" ht="15" customHeight="1">
      <c r="A33" s="42"/>
      <c r="B33" s="1959" t="s">
        <v>856</v>
      </c>
      <c r="C33" s="1959"/>
      <c r="D33" s="1959"/>
      <c r="E33" s="1959"/>
      <c r="F33" s="1959"/>
      <c r="G33" s="1959"/>
      <c r="H33" s="41"/>
      <c r="I33" s="41"/>
      <c r="J33" s="41"/>
      <c r="K33" s="41"/>
      <c r="L33" s="41"/>
      <c r="M33" s="41"/>
      <c r="N33" s="41"/>
      <c r="O33" s="41"/>
      <c r="P33" s="41"/>
      <c r="Q33" s="41"/>
      <c r="R33" s="41"/>
      <c r="S33" s="41"/>
    </row>
    <row r="34" spans="1:19" s="1800" customFormat="1" ht="26.1" customHeight="1">
      <c r="A34" s="42"/>
      <c r="B34" s="1959" t="s">
        <v>1490</v>
      </c>
      <c r="C34" s="1959"/>
      <c r="D34" s="1959"/>
      <c r="E34" s="1959"/>
      <c r="F34" s="1959"/>
      <c r="G34" s="1959"/>
      <c r="H34" s="41"/>
      <c r="I34" s="41"/>
      <c r="J34" s="41"/>
      <c r="K34" s="41"/>
      <c r="L34" s="41"/>
      <c r="M34" s="41"/>
      <c r="N34" s="41"/>
      <c r="O34" s="41"/>
      <c r="P34" s="41"/>
      <c r="Q34" s="41"/>
      <c r="R34" s="41"/>
      <c r="S34" s="41"/>
    </row>
    <row r="35" spans="1:19" s="1800" customFormat="1" ht="16.350000000000001" customHeight="1">
      <c r="A35" s="42"/>
      <c r="B35" s="37" t="s">
        <v>857</v>
      </c>
      <c r="C35" s="41"/>
      <c r="D35" s="41"/>
      <c r="E35" s="41"/>
      <c r="F35" s="41"/>
      <c r="G35" s="41"/>
      <c r="H35" s="41"/>
      <c r="I35" s="41"/>
      <c r="J35" s="41"/>
      <c r="K35" s="41"/>
      <c r="L35" s="41"/>
      <c r="M35" s="41"/>
      <c r="N35" s="41"/>
      <c r="O35" s="41"/>
      <c r="P35" s="41"/>
      <c r="Q35" s="41"/>
      <c r="R35" s="41"/>
      <c r="S35" s="41"/>
    </row>
    <row r="36" spans="1:19" s="1797" customFormat="1" ht="39.75" hidden="1" customHeight="1">
      <c r="A36" s="40"/>
      <c r="B36" s="40"/>
      <c r="C36" s="40"/>
      <c r="D36" s="40"/>
      <c r="E36" s="40"/>
      <c r="F36" s="40"/>
      <c r="G36" s="40"/>
      <c r="H36" s="40"/>
      <c r="I36" s="40"/>
      <c r="J36" s="40"/>
      <c r="K36" s="40"/>
      <c r="L36" s="40"/>
      <c r="M36" s="40"/>
      <c r="N36" s="40"/>
      <c r="O36" s="40"/>
      <c r="P36" s="40"/>
      <c r="Q36" s="40"/>
      <c r="R36" s="40"/>
      <c r="S36" s="40"/>
    </row>
    <row r="37" spans="1:19" s="1800" customFormat="1" ht="60.75" hidden="1" customHeight="1">
      <c r="A37" s="37"/>
      <c r="B37" s="37"/>
      <c r="C37" s="37"/>
      <c r="D37" s="37"/>
      <c r="E37" s="37"/>
      <c r="F37" s="37"/>
      <c r="G37" s="37"/>
      <c r="H37" s="37"/>
      <c r="I37" s="37"/>
      <c r="J37" s="37"/>
      <c r="K37" s="37"/>
      <c r="L37" s="37"/>
      <c r="M37" s="37"/>
      <c r="N37" s="37"/>
      <c r="O37" s="37"/>
      <c r="P37" s="37"/>
      <c r="Q37" s="37"/>
      <c r="R37" s="37"/>
      <c r="S37" s="37"/>
    </row>
    <row r="38" spans="1:19" s="1800" customFormat="1" ht="57.2" hidden="1" customHeight="1">
      <c r="A38" s="37"/>
      <c r="B38" s="37"/>
      <c r="C38" s="37"/>
      <c r="D38" s="37"/>
      <c r="E38" s="37"/>
      <c r="F38" s="37"/>
      <c r="G38" s="37"/>
      <c r="H38" s="37"/>
      <c r="I38" s="37"/>
      <c r="J38" s="37"/>
      <c r="K38" s="37"/>
      <c r="L38" s="37"/>
      <c r="M38" s="37"/>
      <c r="N38" s="37"/>
      <c r="O38" s="37"/>
      <c r="P38" s="37"/>
      <c r="Q38" s="37"/>
      <c r="R38" s="37"/>
      <c r="S38" s="37"/>
    </row>
    <row r="39" spans="1:19" s="1800" customFormat="1" ht="12.75" hidden="1">
      <c r="A39" s="38"/>
      <c r="B39" s="37"/>
      <c r="C39" s="37"/>
      <c r="D39" s="37"/>
      <c r="E39" s="37"/>
      <c r="F39" s="37"/>
      <c r="G39" s="37"/>
      <c r="H39" s="37"/>
      <c r="I39" s="37"/>
      <c r="J39" s="37"/>
      <c r="K39" s="37"/>
      <c r="L39" s="37"/>
      <c r="M39" s="37"/>
      <c r="N39" s="37"/>
      <c r="O39" s="37"/>
      <c r="P39" s="37"/>
      <c r="Q39" s="37"/>
      <c r="R39" s="37"/>
      <c r="S39" s="37"/>
    </row>
    <row r="40" spans="1:19" s="1800" customFormat="1" ht="12.75" hidden="1">
      <c r="A40" s="38"/>
      <c r="B40" s="37"/>
      <c r="C40" s="37"/>
      <c r="D40" s="37"/>
      <c r="E40" s="37"/>
      <c r="F40" s="37"/>
      <c r="G40" s="37"/>
      <c r="H40" s="37"/>
      <c r="I40" s="37"/>
      <c r="J40" s="37"/>
      <c r="K40" s="37"/>
      <c r="L40" s="37"/>
      <c r="M40" s="37"/>
      <c r="N40" s="37"/>
      <c r="O40" s="37"/>
      <c r="P40" s="37"/>
      <c r="Q40" s="37"/>
      <c r="R40" s="37"/>
      <c r="S40" s="37"/>
    </row>
    <row r="41" spans="1:19" s="1800" customFormat="1" ht="12.75" hidden="1">
      <c r="A41" s="38"/>
      <c r="B41" s="37"/>
      <c r="C41" s="37"/>
      <c r="D41" s="37"/>
      <c r="E41" s="37"/>
      <c r="F41" s="37"/>
      <c r="G41" s="37"/>
      <c r="H41" s="37"/>
      <c r="I41" s="37"/>
      <c r="J41" s="37"/>
      <c r="K41" s="37"/>
      <c r="L41" s="37"/>
      <c r="M41" s="37"/>
      <c r="N41" s="37"/>
      <c r="O41" s="37"/>
      <c r="P41" s="37"/>
      <c r="Q41" s="37"/>
      <c r="R41" s="37"/>
      <c r="S41" s="37"/>
    </row>
    <row r="42" spans="1:19" s="1800" customFormat="1" ht="12.75" hidden="1">
      <c r="A42" s="38"/>
      <c r="B42" s="37"/>
      <c r="C42" s="37"/>
      <c r="D42" s="37"/>
      <c r="E42" s="37"/>
      <c r="F42" s="37"/>
      <c r="G42" s="37"/>
      <c r="H42" s="37"/>
      <c r="I42" s="37"/>
      <c r="J42" s="37"/>
      <c r="K42" s="37"/>
      <c r="L42" s="37"/>
      <c r="M42" s="37"/>
      <c r="N42" s="37"/>
      <c r="O42" s="37"/>
      <c r="P42" s="37"/>
      <c r="Q42" s="37"/>
      <c r="R42" s="37"/>
      <c r="S42" s="37"/>
    </row>
    <row r="43" spans="1:19" s="1800" customFormat="1" ht="12.75" hidden="1">
      <c r="A43" s="38"/>
      <c r="B43" s="37"/>
      <c r="C43" s="37"/>
      <c r="D43" s="37"/>
      <c r="E43" s="37"/>
      <c r="F43" s="37"/>
      <c r="G43" s="37"/>
      <c r="H43" s="37"/>
      <c r="I43" s="37"/>
      <c r="J43" s="37"/>
      <c r="K43" s="37"/>
      <c r="L43" s="37"/>
      <c r="M43" s="37"/>
      <c r="N43" s="37"/>
      <c r="O43" s="37"/>
      <c r="P43" s="37"/>
      <c r="Q43" s="37"/>
      <c r="R43" s="37"/>
      <c r="S43" s="37"/>
    </row>
    <row r="44" spans="1:19" s="1800" customFormat="1" ht="12.75" hidden="1">
      <c r="A44" s="38"/>
      <c r="B44" s="37"/>
      <c r="C44" s="37"/>
      <c r="D44" s="37"/>
      <c r="E44" s="37"/>
      <c r="F44" s="37"/>
      <c r="G44" s="37"/>
      <c r="H44" s="37"/>
      <c r="I44" s="37"/>
      <c r="J44" s="37"/>
      <c r="K44" s="37"/>
      <c r="L44" s="37"/>
      <c r="M44" s="37"/>
      <c r="N44" s="37"/>
      <c r="O44" s="37"/>
      <c r="P44" s="37"/>
      <c r="Q44" s="37"/>
      <c r="R44" s="37"/>
      <c r="S44" s="37"/>
    </row>
    <row r="45" spans="1:19" s="1800" customFormat="1" ht="12.75" hidden="1">
      <c r="A45" s="38"/>
      <c r="B45" s="37"/>
      <c r="C45" s="37"/>
      <c r="D45" s="37"/>
      <c r="E45" s="37"/>
      <c r="F45" s="37"/>
      <c r="G45" s="37"/>
      <c r="H45" s="37"/>
      <c r="I45" s="37"/>
      <c r="J45" s="37"/>
      <c r="K45" s="37"/>
      <c r="L45" s="37"/>
      <c r="M45" s="37"/>
      <c r="N45" s="37"/>
      <c r="O45" s="37"/>
      <c r="P45" s="37"/>
      <c r="Q45" s="37"/>
      <c r="R45" s="37"/>
      <c r="S45" s="37"/>
    </row>
    <row r="46" spans="1:19" s="1800" customFormat="1" ht="12.75" hidden="1">
      <c r="A46" s="38"/>
      <c r="B46" s="37"/>
      <c r="C46" s="37"/>
      <c r="D46" s="37"/>
      <c r="E46" s="37"/>
      <c r="F46" s="37"/>
      <c r="G46" s="37"/>
      <c r="H46" s="37"/>
      <c r="I46" s="37"/>
      <c r="J46" s="37"/>
      <c r="K46" s="37"/>
      <c r="L46" s="37"/>
      <c r="M46" s="37"/>
      <c r="N46" s="37"/>
      <c r="O46" s="37"/>
      <c r="P46" s="37"/>
      <c r="Q46" s="37"/>
      <c r="R46" s="37"/>
      <c r="S46" s="37"/>
    </row>
    <row r="47" spans="1:19" s="1800" customFormat="1" ht="12.75" hidden="1">
      <c r="A47" s="38"/>
      <c r="B47" s="37"/>
      <c r="C47" s="37"/>
      <c r="D47" s="37"/>
      <c r="E47" s="37"/>
      <c r="F47" s="37"/>
      <c r="G47" s="37"/>
      <c r="H47" s="37"/>
      <c r="I47" s="37"/>
      <c r="J47" s="37"/>
      <c r="K47" s="37"/>
      <c r="L47" s="37"/>
      <c r="M47" s="37"/>
      <c r="N47" s="37"/>
      <c r="O47" s="37"/>
      <c r="P47" s="37"/>
      <c r="Q47" s="37"/>
      <c r="R47" s="37"/>
      <c r="S47" s="37"/>
    </row>
    <row r="48" spans="1:19" s="1800" customFormat="1" ht="12.75" hidden="1">
      <c r="A48" s="38"/>
      <c r="B48" s="37"/>
      <c r="C48" s="37"/>
      <c r="D48" s="37"/>
      <c r="E48" s="37"/>
      <c r="F48" s="37"/>
      <c r="G48" s="37"/>
      <c r="H48" s="37"/>
      <c r="I48" s="37"/>
      <c r="J48" s="37"/>
      <c r="K48" s="37"/>
      <c r="L48" s="37"/>
      <c r="M48" s="37"/>
      <c r="N48" s="37"/>
      <c r="O48" s="37"/>
      <c r="P48" s="37"/>
      <c r="Q48" s="37"/>
      <c r="R48" s="37"/>
      <c r="S48" s="37"/>
    </row>
    <row r="49" spans="1:19" s="1800" customFormat="1" ht="12.75" hidden="1">
      <c r="A49" s="38"/>
      <c r="B49" s="37"/>
      <c r="C49" s="37"/>
      <c r="D49" s="37"/>
      <c r="E49" s="37"/>
      <c r="F49" s="37"/>
      <c r="G49" s="37"/>
      <c r="H49" s="37"/>
      <c r="I49" s="37"/>
      <c r="J49" s="37"/>
      <c r="K49" s="37"/>
      <c r="L49" s="37"/>
      <c r="M49" s="37"/>
      <c r="N49" s="37"/>
      <c r="O49" s="37"/>
      <c r="P49" s="37"/>
      <c r="Q49" s="37"/>
      <c r="R49" s="37"/>
      <c r="S49" s="37"/>
    </row>
    <row r="50" spans="1:19" s="1800" customFormat="1" ht="12.75" hidden="1">
      <c r="A50" s="37"/>
      <c r="B50" s="37"/>
      <c r="C50" s="37"/>
      <c r="D50" s="37"/>
      <c r="E50" s="37"/>
      <c r="F50" s="37"/>
      <c r="G50" s="37"/>
      <c r="H50" s="37"/>
      <c r="I50" s="37"/>
      <c r="J50" s="37"/>
      <c r="K50" s="37"/>
      <c r="L50" s="37"/>
      <c r="M50" s="37"/>
      <c r="N50" s="37"/>
      <c r="O50" s="37"/>
      <c r="P50" s="37"/>
      <c r="Q50" s="37"/>
      <c r="R50" s="37"/>
      <c r="S50" s="37"/>
    </row>
    <row r="51" spans="1:19" s="1800" customFormat="1" ht="12.75" hidden="1">
      <c r="A51" s="37"/>
      <c r="B51" s="37"/>
      <c r="C51" s="37"/>
      <c r="D51" s="37"/>
      <c r="E51" s="37"/>
      <c r="F51" s="37"/>
      <c r="G51" s="37"/>
      <c r="H51" s="37"/>
      <c r="I51" s="37"/>
      <c r="J51" s="37"/>
      <c r="K51" s="37"/>
      <c r="L51" s="37"/>
      <c r="M51" s="37"/>
      <c r="N51" s="37"/>
      <c r="O51" s="37"/>
      <c r="P51" s="37"/>
      <c r="Q51" s="37"/>
      <c r="R51" s="37"/>
      <c r="S51" s="37"/>
    </row>
    <row r="52" spans="1:19" s="1800" customFormat="1" ht="12.75" hidden="1">
      <c r="A52" s="37"/>
      <c r="B52" s="37"/>
      <c r="C52" s="37"/>
      <c r="D52" s="37"/>
      <c r="E52" s="37"/>
      <c r="F52" s="37"/>
      <c r="G52" s="37"/>
      <c r="H52" s="37"/>
      <c r="I52" s="37"/>
      <c r="J52" s="37"/>
      <c r="K52" s="37"/>
      <c r="L52" s="37"/>
      <c r="M52" s="37"/>
      <c r="N52" s="37"/>
      <c r="O52" s="37"/>
      <c r="P52" s="37"/>
      <c r="Q52" s="37"/>
      <c r="R52" s="37"/>
      <c r="S52" s="37"/>
    </row>
    <row r="53" spans="1:19" s="1800" customFormat="1" ht="12.75" hidden="1">
      <c r="A53" s="37"/>
      <c r="B53" s="37"/>
      <c r="C53" s="37"/>
      <c r="D53" s="37"/>
      <c r="E53" s="37"/>
      <c r="F53" s="37"/>
      <c r="G53" s="37"/>
      <c r="H53" s="37"/>
      <c r="I53" s="37"/>
      <c r="J53" s="37"/>
      <c r="K53" s="37"/>
      <c r="L53" s="37"/>
      <c r="M53" s="37"/>
      <c r="N53" s="37"/>
      <c r="O53" s="37"/>
      <c r="P53" s="37"/>
      <c r="Q53" s="37"/>
      <c r="R53" s="37"/>
      <c r="S53" s="37"/>
    </row>
    <row r="54" spans="1:19" s="1800" customFormat="1" ht="12.75" hidden="1">
      <c r="A54" s="37"/>
      <c r="B54" s="37"/>
      <c r="C54" s="37"/>
      <c r="D54" s="37"/>
      <c r="E54" s="37"/>
      <c r="F54" s="37"/>
      <c r="G54" s="37"/>
      <c r="H54" s="37"/>
      <c r="I54" s="37"/>
      <c r="J54" s="37"/>
      <c r="K54" s="37"/>
      <c r="L54" s="37"/>
      <c r="M54" s="37"/>
      <c r="N54" s="37"/>
      <c r="O54" s="37"/>
      <c r="P54" s="37"/>
      <c r="Q54" s="37"/>
      <c r="R54" s="37"/>
      <c r="S54" s="37"/>
    </row>
    <row r="55" spans="1:19" s="1800" customFormat="1" ht="12.75" hidden="1">
      <c r="A55" s="37"/>
      <c r="B55" s="37"/>
      <c r="C55" s="37"/>
      <c r="D55" s="37"/>
      <c r="E55" s="37"/>
      <c r="F55" s="37"/>
      <c r="G55" s="37"/>
      <c r="H55" s="37"/>
      <c r="I55" s="37"/>
      <c r="J55" s="37"/>
      <c r="K55" s="37"/>
      <c r="L55" s="37"/>
      <c r="M55" s="37"/>
      <c r="N55" s="37"/>
      <c r="O55" s="37"/>
      <c r="P55" s="37"/>
      <c r="Q55" s="37"/>
      <c r="R55" s="37"/>
      <c r="S55" s="37"/>
    </row>
    <row r="56" spans="1:19" s="1800" customFormat="1" ht="12.75" hidden="1">
      <c r="A56" s="37"/>
      <c r="B56" s="37"/>
      <c r="C56" s="37"/>
      <c r="D56" s="37"/>
      <c r="E56" s="37"/>
      <c r="F56" s="37"/>
      <c r="G56" s="37"/>
      <c r="H56" s="37"/>
      <c r="I56" s="37"/>
      <c r="J56" s="37"/>
      <c r="K56" s="37"/>
      <c r="L56" s="37"/>
      <c r="M56" s="37"/>
      <c r="N56" s="37"/>
      <c r="O56" s="37"/>
      <c r="P56" s="37"/>
      <c r="Q56" s="37"/>
      <c r="R56" s="37"/>
      <c r="S56" s="37"/>
    </row>
    <row r="57" spans="1:19" s="1800" customFormat="1" ht="12.75" hidden="1">
      <c r="A57" s="37"/>
      <c r="B57" s="37"/>
      <c r="C57" s="37"/>
      <c r="D57" s="37"/>
      <c r="E57" s="37"/>
      <c r="F57" s="37"/>
      <c r="G57" s="37"/>
      <c r="H57" s="37"/>
      <c r="I57" s="37"/>
      <c r="J57" s="37"/>
      <c r="K57" s="37"/>
      <c r="L57" s="37"/>
      <c r="M57" s="37"/>
      <c r="N57" s="37"/>
      <c r="O57" s="37"/>
      <c r="P57" s="37"/>
      <c r="Q57" s="37"/>
      <c r="R57" s="37"/>
      <c r="S57" s="37"/>
    </row>
    <row r="58" spans="1:19" s="1800" customFormat="1" ht="12.75" hidden="1">
      <c r="A58" s="37"/>
      <c r="B58" s="37"/>
      <c r="C58" s="37"/>
      <c r="D58" s="37"/>
      <c r="E58" s="37"/>
      <c r="F58" s="37"/>
      <c r="G58" s="37"/>
      <c r="H58" s="37"/>
      <c r="I58" s="37"/>
      <c r="J58" s="37"/>
      <c r="K58" s="37"/>
      <c r="L58" s="37"/>
      <c r="M58" s="37"/>
      <c r="N58" s="37"/>
      <c r="O58" s="37"/>
      <c r="P58" s="37"/>
      <c r="Q58" s="37"/>
      <c r="R58" s="37"/>
      <c r="S58" s="37"/>
    </row>
    <row r="59" spans="1:19" s="1800" customFormat="1" ht="12.75" hidden="1">
      <c r="A59" s="37"/>
      <c r="B59" s="37"/>
      <c r="C59" s="37"/>
      <c r="D59" s="37"/>
      <c r="E59" s="37"/>
      <c r="F59" s="37"/>
      <c r="G59" s="37"/>
      <c r="H59" s="37"/>
      <c r="I59" s="37"/>
      <c r="J59" s="37"/>
      <c r="K59" s="37"/>
      <c r="L59" s="37"/>
      <c r="M59" s="37"/>
      <c r="N59" s="37"/>
      <c r="O59" s="37"/>
      <c r="P59" s="37"/>
      <c r="Q59" s="37"/>
      <c r="R59" s="37"/>
      <c r="S59" s="37"/>
    </row>
    <row r="60" spans="1:19" s="1800" customFormat="1" ht="12.75" hidden="1">
      <c r="A60" s="37"/>
      <c r="B60" s="37"/>
      <c r="C60" s="37"/>
      <c r="D60" s="37"/>
      <c r="E60" s="37"/>
      <c r="F60" s="37"/>
      <c r="G60" s="37"/>
      <c r="H60" s="37"/>
      <c r="I60" s="37"/>
      <c r="J60" s="37"/>
      <c r="K60" s="37"/>
      <c r="L60" s="37"/>
      <c r="M60" s="37"/>
      <c r="N60" s="37"/>
      <c r="O60" s="37"/>
      <c r="P60" s="37"/>
      <c r="Q60" s="37"/>
      <c r="R60" s="37"/>
      <c r="S60" s="37"/>
    </row>
    <row r="61" spans="1:19" s="1800" customFormat="1" ht="12.75" hidden="1">
      <c r="A61" s="37"/>
      <c r="B61" s="37"/>
      <c r="C61" s="37"/>
      <c r="D61" s="37"/>
      <c r="E61" s="37"/>
      <c r="F61" s="37"/>
      <c r="G61" s="37"/>
      <c r="H61" s="37"/>
      <c r="I61" s="37"/>
      <c r="J61" s="37"/>
      <c r="K61" s="37"/>
      <c r="L61" s="37"/>
      <c r="M61" s="37"/>
      <c r="N61" s="37"/>
      <c r="O61" s="37"/>
      <c r="P61" s="37"/>
      <c r="Q61" s="37"/>
      <c r="R61" s="37"/>
      <c r="S61" s="37"/>
    </row>
    <row r="62" spans="1:19" s="1800" customFormat="1" ht="12.75" hidden="1">
      <c r="A62" s="37"/>
      <c r="B62" s="37"/>
      <c r="C62" s="37"/>
      <c r="D62" s="37"/>
      <c r="E62" s="37"/>
      <c r="F62" s="37"/>
      <c r="G62" s="37"/>
      <c r="H62" s="37"/>
      <c r="I62" s="37"/>
      <c r="J62" s="37"/>
      <c r="K62" s="37"/>
      <c r="L62" s="37"/>
      <c r="M62" s="37"/>
      <c r="N62" s="37"/>
      <c r="O62" s="37"/>
      <c r="P62" s="37"/>
      <c r="Q62" s="37"/>
      <c r="R62" s="37"/>
      <c r="S62" s="37"/>
    </row>
    <row r="63" spans="1:19" s="1800" customFormat="1" ht="12.75" hidden="1">
      <c r="A63" s="37"/>
      <c r="B63" s="37"/>
      <c r="C63" s="37"/>
      <c r="D63" s="37"/>
      <c r="E63" s="37"/>
      <c r="F63" s="37"/>
      <c r="G63" s="37"/>
      <c r="H63" s="37"/>
      <c r="I63" s="37"/>
      <c r="J63" s="37"/>
      <c r="K63" s="37"/>
      <c r="L63" s="37"/>
      <c r="M63" s="37"/>
      <c r="N63" s="37"/>
      <c r="O63" s="37"/>
      <c r="P63" s="37"/>
      <c r="Q63" s="37"/>
      <c r="R63" s="37"/>
      <c r="S63" s="37"/>
    </row>
    <row r="64" spans="1:19" s="1800" customFormat="1" ht="12.75" hidden="1">
      <c r="A64" s="37"/>
      <c r="B64" s="37"/>
      <c r="C64" s="37"/>
      <c r="D64" s="37"/>
      <c r="E64" s="37"/>
      <c r="F64" s="37"/>
      <c r="G64" s="37"/>
      <c r="H64" s="37"/>
      <c r="I64" s="37"/>
      <c r="J64" s="37"/>
      <c r="K64" s="37"/>
      <c r="L64" s="37"/>
      <c r="M64" s="37"/>
      <c r="N64" s="37"/>
      <c r="O64" s="37"/>
      <c r="P64" s="37"/>
      <c r="Q64" s="37"/>
      <c r="R64" s="37"/>
      <c r="S64" s="37"/>
    </row>
    <row r="65" spans="1:19" s="1800" customFormat="1" ht="12.75" hidden="1">
      <c r="A65" s="37"/>
      <c r="B65" s="37"/>
      <c r="C65" s="37"/>
      <c r="D65" s="37"/>
      <c r="E65" s="37"/>
      <c r="F65" s="37"/>
      <c r="G65" s="37"/>
      <c r="H65" s="37"/>
      <c r="I65" s="37"/>
      <c r="J65" s="37"/>
      <c r="K65" s="37"/>
      <c r="L65" s="37"/>
      <c r="M65" s="37"/>
      <c r="N65" s="37"/>
      <c r="O65" s="37"/>
      <c r="P65" s="37"/>
      <c r="Q65" s="37"/>
      <c r="R65" s="37"/>
      <c r="S65" s="37"/>
    </row>
    <row r="66" spans="1:19" s="1800" customFormat="1" ht="12.75" hidden="1">
      <c r="A66" s="37"/>
      <c r="B66" s="37"/>
      <c r="C66" s="37"/>
      <c r="D66" s="37"/>
      <c r="E66" s="37"/>
      <c r="F66" s="37"/>
      <c r="G66" s="37"/>
      <c r="H66" s="37"/>
      <c r="I66" s="37"/>
      <c r="J66" s="37"/>
      <c r="K66" s="37"/>
      <c r="L66" s="37"/>
      <c r="M66" s="37"/>
      <c r="N66" s="37"/>
      <c r="O66" s="37"/>
      <c r="P66" s="37"/>
      <c r="Q66" s="37"/>
      <c r="R66" s="37"/>
      <c r="S66" s="37"/>
    </row>
    <row r="67" spans="1:19" s="1800" customFormat="1" ht="12.75" hidden="1">
      <c r="A67" s="37"/>
      <c r="B67" s="37"/>
      <c r="C67" s="37"/>
      <c r="D67" s="37"/>
      <c r="E67" s="37"/>
      <c r="F67" s="37"/>
      <c r="G67" s="37"/>
      <c r="H67" s="37"/>
      <c r="I67" s="37"/>
      <c r="J67" s="37"/>
      <c r="K67" s="37"/>
      <c r="L67" s="37"/>
      <c r="M67" s="37"/>
      <c r="N67" s="37"/>
      <c r="O67" s="37"/>
      <c r="P67" s="37"/>
      <c r="Q67" s="37"/>
      <c r="R67" s="37"/>
      <c r="S67" s="37"/>
    </row>
    <row r="68" spans="1:19" s="1800" customFormat="1" ht="12.75" hidden="1">
      <c r="A68" s="37"/>
      <c r="B68" s="37"/>
      <c r="C68" s="37"/>
      <c r="D68" s="37"/>
      <c r="E68" s="37"/>
      <c r="F68" s="37"/>
      <c r="G68" s="37"/>
      <c r="H68" s="37"/>
      <c r="I68" s="37"/>
      <c r="J68" s="37"/>
      <c r="K68" s="37"/>
      <c r="L68" s="37"/>
      <c r="M68" s="37"/>
      <c r="N68" s="37"/>
      <c r="O68" s="37"/>
      <c r="P68" s="37"/>
      <c r="Q68" s="37"/>
      <c r="R68" s="37"/>
      <c r="S68" s="37"/>
    </row>
    <row r="69" spans="1:19" s="1800" customFormat="1" ht="12.75" hidden="1">
      <c r="A69" s="37"/>
      <c r="B69" s="37"/>
      <c r="C69" s="37"/>
      <c r="D69" s="37"/>
      <c r="E69" s="37"/>
      <c r="F69" s="37"/>
      <c r="G69" s="37"/>
      <c r="H69" s="37"/>
      <c r="I69" s="37"/>
      <c r="J69" s="37"/>
      <c r="K69" s="37"/>
      <c r="L69" s="37"/>
      <c r="M69" s="37"/>
      <c r="N69" s="37"/>
      <c r="O69" s="37"/>
      <c r="P69" s="37"/>
      <c r="Q69" s="37"/>
      <c r="R69" s="37"/>
      <c r="S69" s="37"/>
    </row>
    <row r="70" spans="1:19" s="1800" customFormat="1" ht="12.75" hidden="1">
      <c r="A70" s="37"/>
      <c r="B70" s="37"/>
      <c r="C70" s="37"/>
      <c r="D70" s="37"/>
      <c r="E70" s="37"/>
      <c r="F70" s="37"/>
      <c r="G70" s="37"/>
      <c r="H70" s="37"/>
      <c r="I70" s="37"/>
      <c r="J70" s="37"/>
      <c r="K70" s="37"/>
      <c r="L70" s="37"/>
      <c r="M70" s="37"/>
      <c r="N70" s="37"/>
      <c r="O70" s="37"/>
      <c r="P70" s="37"/>
      <c r="Q70" s="37"/>
      <c r="R70" s="37"/>
      <c r="S70" s="37"/>
    </row>
    <row r="71" spans="1:19" s="1800" customFormat="1" ht="12.75" hidden="1">
      <c r="A71" s="37"/>
      <c r="B71" s="37"/>
      <c r="C71" s="37"/>
      <c r="D71" s="37"/>
      <c r="E71" s="37"/>
      <c r="F71" s="37"/>
      <c r="G71" s="37"/>
      <c r="H71" s="37"/>
      <c r="I71" s="37"/>
      <c r="J71" s="37"/>
      <c r="K71" s="37"/>
      <c r="L71" s="37"/>
      <c r="M71" s="37"/>
      <c r="N71" s="37"/>
      <c r="O71" s="37"/>
      <c r="P71" s="37"/>
      <c r="Q71" s="37"/>
      <c r="R71" s="37"/>
      <c r="S71" s="37"/>
    </row>
    <row r="72" spans="1:19" s="1800" customFormat="1" ht="12.75" hidden="1">
      <c r="A72" s="37"/>
      <c r="B72" s="37"/>
      <c r="C72" s="37"/>
      <c r="D72" s="37"/>
      <c r="E72" s="37"/>
      <c r="F72" s="37"/>
      <c r="G72" s="37"/>
      <c r="H72" s="37"/>
      <c r="I72" s="37"/>
      <c r="J72" s="37"/>
      <c r="K72" s="37"/>
      <c r="L72" s="37"/>
      <c r="M72" s="37"/>
      <c r="N72" s="37"/>
      <c r="O72" s="37"/>
      <c r="P72" s="37"/>
      <c r="Q72" s="37"/>
      <c r="R72" s="37"/>
      <c r="S72" s="37"/>
    </row>
    <row r="73" spans="1:19" s="1800" customFormat="1" ht="12.75" hidden="1">
      <c r="A73" s="37"/>
      <c r="B73" s="37"/>
      <c r="C73" s="37"/>
      <c r="D73" s="37"/>
      <c r="E73" s="37"/>
      <c r="F73" s="37"/>
      <c r="G73" s="37"/>
      <c r="H73" s="37"/>
      <c r="I73" s="37"/>
      <c r="J73" s="37"/>
      <c r="K73" s="37"/>
      <c r="L73" s="37"/>
      <c r="M73" s="37"/>
      <c r="N73" s="37"/>
      <c r="O73" s="37"/>
      <c r="P73" s="37"/>
      <c r="Q73" s="37"/>
      <c r="R73" s="37"/>
      <c r="S73" s="37"/>
    </row>
    <row r="74" spans="1:19" s="1800" customFormat="1" ht="12.75" hidden="1">
      <c r="A74" s="37"/>
      <c r="B74" s="37"/>
      <c r="C74" s="37"/>
      <c r="D74" s="37"/>
      <c r="E74" s="37"/>
      <c r="F74" s="37"/>
      <c r="G74" s="37"/>
      <c r="H74" s="37"/>
      <c r="I74" s="37"/>
      <c r="J74" s="37"/>
      <c r="K74" s="37"/>
      <c r="L74" s="37"/>
      <c r="M74" s="37"/>
      <c r="N74" s="37"/>
      <c r="O74" s="37"/>
      <c r="P74" s="37"/>
      <c r="Q74" s="37"/>
      <c r="R74" s="37"/>
      <c r="S74" s="37"/>
    </row>
    <row r="75" spans="1:19" s="1800" customFormat="1" ht="12.75" hidden="1">
      <c r="A75" s="37"/>
      <c r="B75" s="37"/>
      <c r="C75" s="37"/>
      <c r="D75" s="37"/>
      <c r="E75" s="37"/>
      <c r="F75" s="37"/>
      <c r="G75" s="37"/>
      <c r="H75" s="37"/>
      <c r="I75" s="37"/>
      <c r="J75" s="37"/>
      <c r="K75" s="37"/>
      <c r="L75" s="37"/>
      <c r="M75" s="37"/>
      <c r="N75" s="37"/>
      <c r="O75" s="37"/>
      <c r="P75" s="37"/>
      <c r="Q75" s="37"/>
      <c r="R75" s="37"/>
      <c r="S75" s="37"/>
    </row>
    <row r="76" spans="1:19" s="1800" customFormat="1" ht="12.75" hidden="1">
      <c r="A76" s="37"/>
      <c r="B76" s="37"/>
      <c r="C76" s="37"/>
      <c r="D76" s="37"/>
      <c r="E76" s="37"/>
      <c r="F76" s="37"/>
      <c r="G76" s="37"/>
      <c r="H76" s="37"/>
      <c r="I76" s="37"/>
      <c r="J76" s="37"/>
      <c r="K76" s="37"/>
      <c r="L76" s="37"/>
      <c r="M76" s="37"/>
      <c r="N76" s="37"/>
      <c r="O76" s="37"/>
      <c r="P76" s="37"/>
      <c r="Q76" s="37"/>
      <c r="R76" s="37"/>
      <c r="S76" s="37"/>
    </row>
    <row r="77" spans="1:19" s="1800" customFormat="1" ht="12.75" hidden="1">
      <c r="A77" s="37"/>
      <c r="B77" s="37"/>
      <c r="C77" s="37"/>
      <c r="D77" s="37"/>
      <c r="E77" s="37"/>
      <c r="F77" s="37"/>
      <c r="G77" s="37"/>
      <c r="H77" s="37"/>
      <c r="I77" s="37"/>
      <c r="J77" s="37"/>
      <c r="K77" s="37"/>
      <c r="L77" s="37"/>
      <c r="M77" s="37"/>
      <c r="N77" s="37"/>
      <c r="O77" s="37"/>
      <c r="P77" s="37"/>
      <c r="Q77" s="37"/>
      <c r="R77" s="37"/>
      <c r="S77" s="37"/>
    </row>
    <row r="78" spans="1:19" s="1800" customFormat="1" ht="12.75" hidden="1">
      <c r="A78" s="37"/>
      <c r="B78" s="37"/>
      <c r="C78" s="37"/>
      <c r="D78" s="37"/>
      <c r="E78" s="37"/>
      <c r="F78" s="37"/>
      <c r="G78" s="37"/>
      <c r="H78" s="37"/>
      <c r="I78" s="37"/>
      <c r="J78" s="37"/>
      <c r="K78" s="37"/>
      <c r="L78" s="37"/>
      <c r="M78" s="37"/>
      <c r="N78" s="37"/>
      <c r="O78" s="37"/>
      <c r="P78" s="37"/>
      <c r="Q78" s="37"/>
      <c r="R78" s="37"/>
      <c r="S78" s="37"/>
    </row>
    <row r="79" spans="1:19" s="1800" customFormat="1" ht="12.75" hidden="1">
      <c r="A79" s="37"/>
      <c r="B79" s="37"/>
      <c r="C79" s="37"/>
      <c r="D79" s="37"/>
      <c r="E79" s="37"/>
      <c r="F79" s="37"/>
      <c r="G79" s="37"/>
      <c r="H79" s="37"/>
      <c r="I79" s="37"/>
      <c r="J79" s="37"/>
      <c r="K79" s="37"/>
      <c r="L79" s="37"/>
      <c r="M79" s="37"/>
      <c r="N79" s="37"/>
      <c r="O79" s="37"/>
      <c r="P79" s="37"/>
      <c r="Q79" s="37"/>
      <c r="R79" s="37"/>
      <c r="S79" s="37"/>
    </row>
    <row r="80" spans="1:19" s="1800" customFormat="1" ht="12.75" hidden="1">
      <c r="A80" s="37"/>
      <c r="B80" s="37"/>
      <c r="C80" s="37"/>
      <c r="D80" s="37"/>
      <c r="E80" s="37"/>
      <c r="F80" s="37"/>
      <c r="G80" s="37"/>
      <c r="H80" s="37"/>
      <c r="I80" s="37"/>
      <c r="J80" s="37"/>
      <c r="K80" s="37"/>
      <c r="L80" s="37"/>
      <c r="M80" s="37"/>
      <c r="N80" s="37"/>
      <c r="O80" s="37"/>
      <c r="P80" s="37"/>
      <c r="Q80" s="37"/>
      <c r="R80" s="37"/>
      <c r="S80" s="37"/>
    </row>
    <row r="81" spans="1:19" s="1800" customFormat="1" ht="12.75" hidden="1">
      <c r="A81" s="37"/>
      <c r="B81" s="37"/>
      <c r="C81" s="37"/>
      <c r="D81" s="37"/>
      <c r="E81" s="37"/>
      <c r="F81" s="37"/>
      <c r="G81" s="37"/>
      <c r="H81" s="37"/>
      <c r="I81" s="37"/>
      <c r="J81" s="37"/>
      <c r="K81" s="37"/>
      <c r="L81" s="37"/>
      <c r="M81" s="37"/>
      <c r="N81" s="37"/>
      <c r="O81" s="37"/>
      <c r="P81" s="37"/>
      <c r="Q81" s="37"/>
      <c r="R81" s="37"/>
      <c r="S81" s="37"/>
    </row>
    <row r="82" spans="1:19" s="1800" customFormat="1" ht="12.75" hidden="1">
      <c r="A82" s="37"/>
      <c r="B82" s="37"/>
      <c r="C82" s="37"/>
      <c r="D82" s="37"/>
      <c r="E82" s="37"/>
      <c r="F82" s="37"/>
      <c r="G82" s="37"/>
      <c r="H82" s="37"/>
      <c r="I82" s="37"/>
      <c r="J82" s="37"/>
      <c r="K82" s="37"/>
      <c r="L82" s="37"/>
      <c r="M82" s="37"/>
      <c r="N82" s="37"/>
      <c r="O82" s="37"/>
      <c r="P82" s="37"/>
      <c r="Q82" s="37"/>
      <c r="R82" s="37"/>
      <c r="S82" s="37"/>
    </row>
    <row r="83" spans="1:19" s="1800" customFormat="1" ht="12.75" hidden="1">
      <c r="A83" s="37"/>
      <c r="B83" s="37"/>
      <c r="C83" s="37"/>
      <c r="D83" s="37"/>
      <c r="E83" s="37"/>
      <c r="F83" s="37"/>
      <c r="G83" s="37"/>
      <c r="H83" s="37"/>
      <c r="I83" s="37"/>
      <c r="J83" s="37"/>
      <c r="K83" s="37"/>
      <c r="L83" s="37"/>
      <c r="M83" s="37"/>
      <c r="N83" s="37"/>
      <c r="O83" s="37"/>
      <c r="P83" s="37"/>
      <c r="Q83" s="37"/>
      <c r="R83" s="37"/>
      <c r="S83" s="37"/>
    </row>
    <row r="84" spans="1:19" s="1800" customFormat="1" ht="12.75" hidden="1">
      <c r="A84" s="37"/>
      <c r="B84" s="37"/>
      <c r="C84" s="37"/>
      <c r="D84" s="37"/>
      <c r="E84" s="37"/>
      <c r="F84" s="37"/>
      <c r="G84" s="37"/>
      <c r="H84" s="37"/>
      <c r="I84" s="37"/>
      <c r="J84" s="37"/>
      <c r="K84" s="37"/>
      <c r="L84" s="37"/>
      <c r="M84" s="37"/>
      <c r="N84" s="37"/>
      <c r="O84" s="37"/>
      <c r="P84" s="37"/>
      <c r="Q84" s="37"/>
      <c r="R84" s="37"/>
      <c r="S84" s="37"/>
    </row>
    <row r="85" spans="1:19" s="1800" customFormat="1" ht="12.75" hidden="1">
      <c r="A85" s="37"/>
      <c r="B85" s="37"/>
      <c r="C85" s="37"/>
      <c r="D85" s="37"/>
      <c r="E85" s="37"/>
      <c r="F85" s="37"/>
      <c r="G85" s="37"/>
      <c r="H85" s="37"/>
      <c r="I85" s="37"/>
      <c r="J85" s="37"/>
      <c r="K85" s="37"/>
      <c r="L85" s="37"/>
      <c r="M85" s="37"/>
      <c r="N85" s="37"/>
      <c r="O85" s="37"/>
      <c r="P85" s="37"/>
      <c r="Q85" s="37"/>
      <c r="R85" s="37"/>
      <c r="S85" s="37"/>
    </row>
    <row r="86" spans="1:19" s="1800" customFormat="1" ht="12.75" hidden="1">
      <c r="A86" s="37"/>
      <c r="B86" s="37"/>
      <c r="C86" s="37"/>
      <c r="D86" s="37"/>
      <c r="E86" s="37"/>
      <c r="F86" s="37"/>
      <c r="G86" s="37"/>
      <c r="H86" s="37"/>
      <c r="I86" s="37"/>
      <c r="J86" s="37"/>
      <c r="K86" s="37"/>
      <c r="L86" s="37"/>
      <c r="M86" s="37"/>
      <c r="N86" s="37"/>
      <c r="O86" s="37"/>
      <c r="P86" s="37"/>
      <c r="Q86" s="37"/>
      <c r="R86" s="37"/>
      <c r="S86" s="37"/>
    </row>
    <row r="87" spans="1:19" s="1800" customFormat="1" ht="12.75" hidden="1">
      <c r="A87" s="37"/>
      <c r="B87" s="37"/>
      <c r="C87" s="37"/>
      <c r="D87" s="37"/>
      <c r="E87" s="37"/>
      <c r="F87" s="37"/>
      <c r="G87" s="37"/>
      <c r="H87" s="37"/>
      <c r="I87" s="37"/>
      <c r="J87" s="37"/>
      <c r="K87" s="37"/>
      <c r="L87" s="37"/>
      <c r="M87" s="37"/>
      <c r="N87" s="37"/>
      <c r="O87" s="37"/>
      <c r="P87" s="37"/>
      <c r="Q87" s="37"/>
      <c r="R87" s="37"/>
      <c r="S87" s="37"/>
    </row>
    <row r="88" spans="1:19" s="1800" customFormat="1" ht="12.75" hidden="1">
      <c r="A88" s="37"/>
      <c r="B88" s="37"/>
      <c r="C88" s="37"/>
      <c r="D88" s="37"/>
      <c r="E88" s="37"/>
      <c r="F88" s="37"/>
      <c r="G88" s="37"/>
      <c r="H88" s="37"/>
      <c r="I88" s="37"/>
      <c r="J88" s="37"/>
      <c r="K88" s="37"/>
      <c r="L88" s="37"/>
      <c r="M88" s="37"/>
      <c r="N88" s="37"/>
      <c r="O88" s="37"/>
      <c r="P88" s="37"/>
      <c r="Q88" s="37"/>
      <c r="R88" s="37"/>
      <c r="S88" s="37"/>
    </row>
    <row r="89" spans="1:19" s="1800" customFormat="1" ht="12.75" hidden="1">
      <c r="A89" s="37"/>
      <c r="B89" s="37"/>
      <c r="C89" s="37"/>
      <c r="D89" s="37"/>
      <c r="E89" s="37"/>
      <c r="F89" s="37"/>
      <c r="G89" s="37"/>
      <c r="H89" s="37"/>
      <c r="I89" s="37"/>
      <c r="J89" s="37"/>
      <c r="K89" s="37"/>
      <c r="L89" s="37"/>
      <c r="M89" s="37"/>
      <c r="N89" s="37"/>
      <c r="O89" s="37"/>
      <c r="P89" s="37"/>
      <c r="Q89" s="37"/>
      <c r="R89" s="37"/>
      <c r="S89" s="37"/>
    </row>
    <row r="90" spans="1:19" s="1800" customFormat="1" ht="12.75" hidden="1">
      <c r="A90" s="37"/>
      <c r="B90" s="37"/>
      <c r="C90" s="37"/>
      <c r="D90" s="37"/>
      <c r="E90" s="37"/>
      <c r="F90" s="37"/>
      <c r="G90" s="37"/>
      <c r="H90" s="37"/>
      <c r="I90" s="37"/>
      <c r="J90" s="37"/>
      <c r="K90" s="37"/>
      <c r="L90" s="37"/>
      <c r="M90" s="37"/>
      <c r="N90" s="37"/>
      <c r="O90" s="37"/>
      <c r="P90" s="37"/>
      <c r="Q90" s="37"/>
      <c r="R90" s="37"/>
      <c r="S90" s="37"/>
    </row>
    <row r="91" spans="1:19" s="1800" customFormat="1" ht="12.75" hidden="1">
      <c r="A91" s="37"/>
      <c r="B91" s="37"/>
      <c r="C91" s="37"/>
      <c r="D91" s="37"/>
      <c r="E91" s="37"/>
      <c r="F91" s="37"/>
      <c r="G91" s="37"/>
      <c r="H91" s="37"/>
      <c r="I91" s="37"/>
      <c r="J91" s="37"/>
      <c r="K91" s="37"/>
      <c r="L91" s="37"/>
      <c r="M91" s="37"/>
      <c r="N91" s="37"/>
      <c r="O91" s="37"/>
      <c r="P91" s="37"/>
      <c r="Q91" s="37"/>
      <c r="R91" s="37"/>
      <c r="S91" s="37"/>
    </row>
    <row r="92" spans="1:19" s="1800" customFormat="1" ht="12.75" hidden="1">
      <c r="A92" s="37"/>
      <c r="B92" s="37"/>
      <c r="C92" s="37"/>
      <c r="D92" s="37"/>
      <c r="E92" s="37"/>
      <c r="F92" s="37"/>
      <c r="G92" s="37"/>
      <c r="H92" s="37"/>
      <c r="I92" s="37"/>
      <c r="J92" s="37"/>
      <c r="K92" s="37"/>
      <c r="L92" s="37"/>
      <c r="M92" s="37"/>
      <c r="N92" s="37"/>
      <c r="O92" s="37"/>
      <c r="P92" s="37"/>
      <c r="Q92" s="37"/>
      <c r="R92" s="37"/>
      <c r="S92" s="37"/>
    </row>
    <row r="93" spans="1:19" s="1800" customFormat="1" ht="12.75" hidden="1">
      <c r="A93" s="37"/>
      <c r="B93" s="37"/>
      <c r="C93" s="37"/>
      <c r="D93" s="37"/>
      <c r="E93" s="37"/>
      <c r="F93" s="37"/>
      <c r="G93" s="37"/>
      <c r="H93" s="37"/>
      <c r="I93" s="37"/>
      <c r="J93" s="37"/>
      <c r="K93" s="37"/>
      <c r="L93" s="37"/>
      <c r="M93" s="37"/>
      <c r="N93" s="37"/>
      <c r="O93" s="37"/>
      <c r="P93" s="37"/>
      <c r="Q93" s="37"/>
      <c r="R93" s="37"/>
      <c r="S93" s="37"/>
    </row>
    <row r="94" spans="1:19" s="1800" customFormat="1" ht="12.75" hidden="1">
      <c r="A94" s="37"/>
      <c r="B94" s="37"/>
      <c r="C94" s="37"/>
      <c r="D94" s="37"/>
      <c r="E94" s="37"/>
      <c r="F94" s="37"/>
      <c r="G94" s="37"/>
      <c r="H94" s="37"/>
      <c r="I94" s="37"/>
      <c r="J94" s="37"/>
      <c r="K94" s="37"/>
      <c r="L94" s="37"/>
      <c r="M94" s="37"/>
      <c r="N94" s="37"/>
      <c r="O94" s="37"/>
      <c r="P94" s="37"/>
      <c r="Q94" s="37"/>
      <c r="R94" s="37"/>
      <c r="S94" s="37"/>
    </row>
    <row r="95" spans="1:19" s="1800" customFormat="1" ht="12.75" hidden="1">
      <c r="A95" s="37"/>
      <c r="B95" s="37"/>
      <c r="C95" s="37"/>
      <c r="D95" s="37"/>
      <c r="E95" s="37"/>
      <c r="F95" s="37"/>
      <c r="G95" s="37"/>
      <c r="H95" s="37"/>
      <c r="I95" s="37"/>
      <c r="J95" s="37"/>
      <c r="K95" s="37"/>
      <c r="L95" s="37"/>
      <c r="M95" s="37"/>
      <c r="N95" s="37"/>
      <c r="O95" s="37"/>
      <c r="P95" s="37"/>
      <c r="Q95" s="37"/>
      <c r="R95" s="37"/>
      <c r="S95" s="37"/>
    </row>
    <row r="96" spans="1:19" s="1800" customFormat="1" ht="12.75" hidden="1">
      <c r="A96" s="37"/>
      <c r="B96" s="37"/>
      <c r="C96" s="37"/>
      <c r="D96" s="37"/>
      <c r="E96" s="37"/>
      <c r="F96" s="37"/>
      <c r="G96" s="37"/>
      <c r="H96" s="37"/>
      <c r="I96" s="37"/>
      <c r="J96" s="37"/>
      <c r="K96" s="37"/>
      <c r="L96" s="37"/>
      <c r="M96" s="37"/>
      <c r="N96" s="37"/>
      <c r="O96" s="37"/>
      <c r="P96" s="37"/>
      <c r="Q96" s="37"/>
      <c r="R96" s="37"/>
      <c r="S96" s="37"/>
    </row>
    <row r="97" spans="1:19" s="1800" customFormat="1" ht="12.75" hidden="1">
      <c r="A97" s="37"/>
      <c r="B97" s="37"/>
      <c r="C97" s="37"/>
      <c r="D97" s="37"/>
      <c r="E97" s="37"/>
      <c r="F97" s="37"/>
      <c r="G97" s="37"/>
      <c r="H97" s="37"/>
      <c r="I97" s="37"/>
      <c r="J97" s="37"/>
      <c r="K97" s="37"/>
      <c r="L97" s="37"/>
      <c r="M97" s="37"/>
      <c r="N97" s="37"/>
      <c r="O97" s="37"/>
      <c r="P97" s="37"/>
      <c r="Q97" s="37"/>
      <c r="R97" s="37"/>
      <c r="S97" s="37"/>
    </row>
    <row r="98" spans="1:19" s="1800" customFormat="1" ht="12.75" hidden="1">
      <c r="A98" s="37"/>
      <c r="B98" s="37"/>
      <c r="C98" s="37"/>
      <c r="D98" s="37"/>
      <c r="E98" s="37"/>
      <c r="F98" s="37"/>
      <c r="G98" s="37"/>
      <c r="H98" s="37"/>
      <c r="I98" s="37"/>
      <c r="J98" s="37"/>
      <c r="K98" s="37"/>
      <c r="L98" s="37"/>
      <c r="M98" s="37"/>
      <c r="N98" s="37"/>
      <c r="O98" s="37"/>
      <c r="P98" s="37"/>
      <c r="Q98" s="37"/>
      <c r="R98" s="37"/>
      <c r="S98" s="37"/>
    </row>
    <row r="99" spans="1:19" s="1800" customFormat="1" ht="12.75" hidden="1">
      <c r="A99" s="37"/>
      <c r="B99" s="37"/>
      <c r="C99" s="37"/>
      <c r="D99" s="37"/>
      <c r="E99" s="37"/>
      <c r="F99" s="37"/>
      <c r="G99" s="37"/>
      <c r="H99" s="37"/>
      <c r="I99" s="37"/>
      <c r="J99" s="37"/>
      <c r="K99" s="37"/>
      <c r="L99" s="37"/>
      <c r="M99" s="37"/>
      <c r="N99" s="37"/>
      <c r="O99" s="37"/>
      <c r="P99" s="37"/>
      <c r="Q99" s="37"/>
      <c r="R99" s="37"/>
      <c r="S99" s="37"/>
    </row>
    <row r="100" spans="1:19" s="1800" customFormat="1" ht="12.75" hidden="1">
      <c r="A100" s="37"/>
      <c r="B100" s="37"/>
      <c r="C100" s="37"/>
      <c r="D100" s="37"/>
      <c r="E100" s="37"/>
      <c r="F100" s="37"/>
      <c r="G100" s="37"/>
      <c r="H100" s="37"/>
      <c r="I100" s="37"/>
      <c r="J100" s="37"/>
      <c r="K100" s="37"/>
      <c r="L100" s="37"/>
      <c r="M100" s="37"/>
      <c r="N100" s="37"/>
      <c r="O100" s="37"/>
      <c r="P100" s="37"/>
      <c r="Q100" s="37"/>
      <c r="R100" s="37"/>
      <c r="S100" s="37"/>
    </row>
    <row r="101" spans="1:19" s="1800" customFormat="1" ht="12.75" hidden="1">
      <c r="A101" s="37"/>
      <c r="B101" s="37"/>
      <c r="C101" s="37"/>
      <c r="D101" s="37"/>
      <c r="E101" s="37"/>
      <c r="F101" s="37"/>
      <c r="G101" s="37"/>
      <c r="H101" s="37"/>
      <c r="I101" s="37"/>
      <c r="J101" s="37"/>
      <c r="K101" s="37"/>
      <c r="L101" s="37"/>
      <c r="M101" s="37"/>
      <c r="N101" s="37"/>
      <c r="O101" s="37"/>
      <c r="P101" s="37"/>
      <c r="Q101" s="37"/>
      <c r="R101" s="37"/>
      <c r="S101" s="37"/>
    </row>
    <row r="102" spans="1:19" s="1800" customFormat="1" ht="12.75" hidden="1">
      <c r="A102" s="37"/>
      <c r="B102" s="37"/>
      <c r="C102" s="37"/>
      <c r="D102" s="37"/>
      <c r="E102" s="37"/>
      <c r="F102" s="37"/>
      <c r="G102" s="37"/>
      <c r="H102" s="37"/>
      <c r="I102" s="37"/>
      <c r="J102" s="37"/>
      <c r="K102" s="37"/>
      <c r="L102" s="37"/>
      <c r="M102" s="37"/>
      <c r="N102" s="37"/>
      <c r="O102" s="37"/>
      <c r="P102" s="37"/>
      <c r="Q102" s="37"/>
      <c r="R102" s="37"/>
      <c r="S102" s="37"/>
    </row>
    <row r="103" spans="1:19" s="1800" customFormat="1" ht="12.75" hidden="1">
      <c r="A103" s="37"/>
      <c r="B103" s="37"/>
      <c r="C103" s="37"/>
      <c r="D103" s="37"/>
      <c r="E103" s="37"/>
      <c r="F103" s="37"/>
      <c r="G103" s="37"/>
      <c r="H103" s="37"/>
      <c r="I103" s="37"/>
      <c r="J103" s="37"/>
      <c r="K103" s="37"/>
      <c r="L103" s="37"/>
      <c r="M103" s="37"/>
      <c r="N103" s="37"/>
      <c r="O103" s="37"/>
      <c r="P103" s="37"/>
      <c r="Q103" s="37"/>
      <c r="R103" s="37"/>
      <c r="S103" s="37"/>
    </row>
    <row r="104" spans="1:19" hidden="1">
      <c r="A104" s="35"/>
    </row>
  </sheetData>
  <mergeCells count="3">
    <mergeCell ref="B32:G32"/>
    <mergeCell ref="B33:G33"/>
    <mergeCell ref="B34:G34"/>
  </mergeCells>
  <hyperlinks>
    <hyperlink ref="B1" location="ToC!A1" display="Retour à la table des matières" xr:uid="{00000000-0004-0000-0400-000000000000}"/>
  </hyperlinks>
  <pageMargins left="0.51181102362204722" right="0.51181102362204722" top="0.51181102362204722" bottom="0.51181102362204722" header="0.23622047244094491" footer="0.23622047244094491"/>
  <pageSetup scale="83" firstPageNumber="6" orientation="landscape" r:id="rId1"/>
  <headerFooter>
    <oddFooter>&amp;L&amp;G&amp;CInformations supplémentaires sur les 
fonds propres réglementaires&amp;RPage &amp;P de &amp;N]</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76E60-9BEF-49CF-8C63-ACF1265A75F5}">
  <sheetPr codeName="Sheet46">
    <tabColor rgb="FF92D050"/>
    <pageSetUpPr fitToPage="1"/>
  </sheetPr>
  <dimension ref="A1:WVY108"/>
  <sheetViews>
    <sheetView zoomScale="115" zoomScaleNormal="115" workbookViewId="0"/>
  </sheetViews>
  <sheetFormatPr defaultColWidth="0" defaultRowHeight="18" zeroHeight="1"/>
  <cols>
    <col min="1" max="1" width="1.42578125" style="1155" customWidth="1"/>
    <col min="2" max="2" width="2.42578125" style="1136" customWidth="1"/>
    <col min="3" max="3" width="4.42578125" style="1136" customWidth="1"/>
    <col min="4" max="4" width="30.42578125" style="1136" customWidth="1"/>
    <col min="5" max="8" width="12.42578125" style="1136" customWidth="1"/>
    <col min="9" max="9" width="14.140625" style="1136" customWidth="1"/>
    <col min="10" max="14" width="12.42578125" style="1136" customWidth="1"/>
    <col min="15" max="15" width="14.140625" style="1136" customWidth="1"/>
    <col min="16" max="16" width="12.42578125" style="1136" customWidth="1"/>
    <col min="17" max="17" width="1.42578125" style="1136" customWidth="1"/>
    <col min="18" max="257" width="10.42578125" style="1136" hidden="1"/>
    <col min="258" max="258" width="2.42578125" style="1136" hidden="1"/>
    <col min="259" max="259" width="4.42578125" style="1136" hidden="1"/>
    <col min="260" max="260" width="39.42578125" style="1136" hidden="1"/>
    <col min="261" max="264" width="15.42578125" style="1136" hidden="1"/>
    <col min="265" max="265" width="14.42578125" style="1136" hidden="1"/>
    <col min="266" max="266" width="19.42578125" style="1136" hidden="1"/>
    <col min="267" max="270" width="15.42578125" style="1136" hidden="1"/>
    <col min="271" max="272" width="17.42578125" style="1136" hidden="1"/>
    <col min="273" max="273" width="2.42578125" style="1136" hidden="1"/>
    <col min="274" max="513" width="10.42578125" style="1136" hidden="1"/>
    <col min="514" max="514" width="2.42578125" style="1136" hidden="1"/>
    <col min="515" max="515" width="4.42578125" style="1136" hidden="1"/>
    <col min="516" max="516" width="39.42578125" style="1136" hidden="1"/>
    <col min="517" max="520" width="15.42578125" style="1136" hidden="1"/>
    <col min="521" max="521" width="14.42578125" style="1136" hidden="1"/>
    <col min="522" max="522" width="19.42578125" style="1136" hidden="1"/>
    <col min="523" max="526" width="15.42578125" style="1136" hidden="1"/>
    <col min="527" max="528" width="17.42578125" style="1136" hidden="1"/>
    <col min="529" max="529" width="2.42578125" style="1136" hidden="1"/>
    <col min="530" max="769" width="10.42578125" style="1136" hidden="1"/>
    <col min="770" max="770" width="2.42578125" style="1136" hidden="1"/>
    <col min="771" max="771" width="4.42578125" style="1136" hidden="1"/>
    <col min="772" max="772" width="39.42578125" style="1136" hidden="1"/>
    <col min="773" max="776" width="15.42578125" style="1136" hidden="1"/>
    <col min="777" max="777" width="14.42578125" style="1136" hidden="1"/>
    <col min="778" max="778" width="19.42578125" style="1136" hidden="1"/>
    <col min="779" max="782" width="15.42578125" style="1136" hidden="1"/>
    <col min="783" max="784" width="17.42578125" style="1136" hidden="1"/>
    <col min="785" max="785" width="2.42578125" style="1136" hidden="1"/>
    <col min="786" max="1025" width="10.42578125" style="1136" hidden="1"/>
    <col min="1026" max="1026" width="2.42578125" style="1136" hidden="1"/>
    <col min="1027" max="1027" width="4.42578125" style="1136" hidden="1"/>
    <col min="1028" max="1028" width="39.42578125" style="1136" hidden="1"/>
    <col min="1029" max="1032" width="15.42578125" style="1136" hidden="1"/>
    <col min="1033" max="1033" width="14.42578125" style="1136" hidden="1"/>
    <col min="1034" max="1034" width="19.42578125" style="1136" hidden="1"/>
    <col min="1035" max="1038" width="15.42578125" style="1136" hidden="1"/>
    <col min="1039" max="1040" width="17.42578125" style="1136" hidden="1"/>
    <col min="1041" max="1041" width="2.42578125" style="1136" hidden="1"/>
    <col min="1042" max="1281" width="10.42578125" style="1136" hidden="1"/>
    <col min="1282" max="1282" width="2.42578125" style="1136" hidden="1"/>
    <col min="1283" max="1283" width="4.42578125" style="1136" hidden="1"/>
    <col min="1284" max="1284" width="39.42578125" style="1136" hidden="1"/>
    <col min="1285" max="1288" width="15.42578125" style="1136" hidden="1"/>
    <col min="1289" max="1289" width="14.42578125" style="1136" hidden="1"/>
    <col min="1290" max="1290" width="19.42578125" style="1136" hidden="1"/>
    <col min="1291" max="1294" width="15.42578125" style="1136" hidden="1"/>
    <col min="1295" max="1296" width="17.42578125" style="1136" hidden="1"/>
    <col min="1297" max="1297" width="2.42578125" style="1136" hidden="1"/>
    <col min="1298" max="1537" width="10.42578125" style="1136" hidden="1"/>
    <col min="1538" max="1538" width="2.42578125" style="1136" hidden="1"/>
    <col min="1539" max="1539" width="4.42578125" style="1136" hidden="1"/>
    <col min="1540" max="1540" width="39.42578125" style="1136" hidden="1"/>
    <col min="1541" max="1544" width="15.42578125" style="1136" hidden="1"/>
    <col min="1545" max="1545" width="14.42578125" style="1136" hidden="1"/>
    <col min="1546" max="1546" width="19.42578125" style="1136" hidden="1"/>
    <col min="1547" max="1550" width="15.42578125" style="1136" hidden="1"/>
    <col min="1551" max="1552" width="17.42578125" style="1136" hidden="1"/>
    <col min="1553" max="1553" width="2.42578125" style="1136" hidden="1"/>
    <col min="1554" max="1793" width="10.42578125" style="1136" hidden="1"/>
    <col min="1794" max="1794" width="2.42578125" style="1136" hidden="1"/>
    <col min="1795" max="1795" width="4.42578125" style="1136" hidden="1"/>
    <col min="1796" max="1796" width="39.42578125" style="1136" hidden="1"/>
    <col min="1797" max="1800" width="15.42578125" style="1136" hidden="1"/>
    <col min="1801" max="1801" width="14.42578125" style="1136" hidden="1"/>
    <col min="1802" max="1802" width="19.42578125" style="1136" hidden="1"/>
    <col min="1803" max="1806" width="15.42578125" style="1136" hidden="1"/>
    <col min="1807" max="1808" width="17.42578125" style="1136" hidden="1"/>
    <col min="1809" max="1809" width="2.42578125" style="1136" hidden="1"/>
    <col min="1810" max="2049" width="10.42578125" style="1136" hidden="1"/>
    <col min="2050" max="2050" width="2.42578125" style="1136" hidden="1"/>
    <col min="2051" max="2051" width="4.42578125" style="1136" hidden="1"/>
    <col min="2052" max="2052" width="39.42578125" style="1136" hidden="1"/>
    <col min="2053" max="2056" width="15.42578125" style="1136" hidden="1"/>
    <col min="2057" max="2057" width="14.42578125" style="1136" hidden="1"/>
    <col min="2058" max="2058" width="19.42578125" style="1136" hidden="1"/>
    <col min="2059" max="2062" width="15.42578125" style="1136" hidden="1"/>
    <col min="2063" max="2064" width="17.42578125" style="1136" hidden="1"/>
    <col min="2065" max="2065" width="2.42578125" style="1136" hidden="1"/>
    <col min="2066" max="2305" width="10.42578125" style="1136" hidden="1"/>
    <col min="2306" max="2306" width="2.42578125" style="1136" hidden="1"/>
    <col min="2307" max="2307" width="4.42578125" style="1136" hidden="1"/>
    <col min="2308" max="2308" width="39.42578125" style="1136" hidden="1"/>
    <col min="2309" max="2312" width="15.42578125" style="1136" hidden="1"/>
    <col min="2313" max="2313" width="14.42578125" style="1136" hidden="1"/>
    <col min="2314" max="2314" width="19.42578125" style="1136" hidden="1"/>
    <col min="2315" max="2318" width="15.42578125" style="1136" hidden="1"/>
    <col min="2319" max="2320" width="17.42578125" style="1136" hidden="1"/>
    <col min="2321" max="2321" width="2.42578125" style="1136" hidden="1"/>
    <col min="2322" max="2561" width="10.42578125" style="1136" hidden="1"/>
    <col min="2562" max="2562" width="2.42578125" style="1136" hidden="1"/>
    <col min="2563" max="2563" width="4.42578125" style="1136" hidden="1"/>
    <col min="2564" max="2564" width="39.42578125" style="1136" hidden="1"/>
    <col min="2565" max="2568" width="15.42578125" style="1136" hidden="1"/>
    <col min="2569" max="2569" width="14.42578125" style="1136" hidden="1"/>
    <col min="2570" max="2570" width="19.42578125" style="1136" hidden="1"/>
    <col min="2571" max="2574" width="15.42578125" style="1136" hidden="1"/>
    <col min="2575" max="2576" width="17.42578125" style="1136" hidden="1"/>
    <col min="2577" max="2577" width="2.42578125" style="1136" hidden="1"/>
    <col min="2578" max="2817" width="10.42578125" style="1136" hidden="1"/>
    <col min="2818" max="2818" width="2.42578125" style="1136" hidden="1"/>
    <col min="2819" max="2819" width="4.42578125" style="1136" hidden="1"/>
    <col min="2820" max="2820" width="39.42578125" style="1136" hidden="1"/>
    <col min="2821" max="2824" width="15.42578125" style="1136" hidden="1"/>
    <col min="2825" max="2825" width="14.42578125" style="1136" hidden="1"/>
    <col min="2826" max="2826" width="19.42578125" style="1136" hidden="1"/>
    <col min="2827" max="2830" width="15.42578125" style="1136" hidden="1"/>
    <col min="2831" max="2832" width="17.42578125" style="1136" hidden="1"/>
    <col min="2833" max="2833" width="2.42578125" style="1136" hidden="1"/>
    <col min="2834" max="3073" width="10.42578125" style="1136" hidden="1"/>
    <col min="3074" max="3074" width="2.42578125" style="1136" hidden="1"/>
    <col min="3075" max="3075" width="4.42578125" style="1136" hidden="1"/>
    <col min="3076" max="3076" width="39.42578125" style="1136" hidden="1"/>
    <col min="3077" max="3080" width="15.42578125" style="1136" hidden="1"/>
    <col min="3081" max="3081" width="14.42578125" style="1136" hidden="1"/>
    <col min="3082" max="3082" width="19.42578125" style="1136" hidden="1"/>
    <col min="3083" max="3086" width="15.42578125" style="1136" hidden="1"/>
    <col min="3087" max="3088" width="17.42578125" style="1136" hidden="1"/>
    <col min="3089" max="3089" width="2.42578125" style="1136" hidden="1"/>
    <col min="3090" max="3329" width="10.42578125" style="1136" hidden="1"/>
    <col min="3330" max="3330" width="2.42578125" style="1136" hidden="1"/>
    <col min="3331" max="3331" width="4.42578125" style="1136" hidden="1"/>
    <col min="3332" max="3332" width="39.42578125" style="1136" hidden="1"/>
    <col min="3333" max="3336" width="15.42578125" style="1136" hidden="1"/>
    <col min="3337" max="3337" width="14.42578125" style="1136" hidden="1"/>
    <col min="3338" max="3338" width="19.42578125" style="1136" hidden="1"/>
    <col min="3339" max="3342" width="15.42578125" style="1136" hidden="1"/>
    <col min="3343" max="3344" width="17.42578125" style="1136" hidden="1"/>
    <col min="3345" max="3345" width="2.42578125" style="1136" hidden="1"/>
    <col min="3346" max="3585" width="10.42578125" style="1136" hidden="1"/>
    <col min="3586" max="3586" width="2.42578125" style="1136" hidden="1"/>
    <col min="3587" max="3587" width="4.42578125" style="1136" hidden="1"/>
    <col min="3588" max="3588" width="39.42578125" style="1136" hidden="1"/>
    <col min="3589" max="3592" width="15.42578125" style="1136" hidden="1"/>
    <col min="3593" max="3593" width="14.42578125" style="1136" hidden="1"/>
    <col min="3594" max="3594" width="19.42578125" style="1136" hidden="1"/>
    <col min="3595" max="3598" width="15.42578125" style="1136" hidden="1"/>
    <col min="3599" max="3600" width="17.42578125" style="1136" hidden="1"/>
    <col min="3601" max="3601" width="2.42578125" style="1136" hidden="1"/>
    <col min="3602" max="3841" width="10.42578125" style="1136" hidden="1"/>
    <col min="3842" max="3842" width="2.42578125" style="1136" hidden="1"/>
    <col min="3843" max="3843" width="4.42578125" style="1136" hidden="1"/>
    <col min="3844" max="3844" width="39.42578125" style="1136" hidden="1"/>
    <col min="3845" max="3848" width="15.42578125" style="1136" hidden="1"/>
    <col min="3849" max="3849" width="14.42578125" style="1136" hidden="1"/>
    <col min="3850" max="3850" width="19.42578125" style="1136" hidden="1"/>
    <col min="3851" max="3854" width="15.42578125" style="1136" hidden="1"/>
    <col min="3855" max="3856" width="17.42578125" style="1136" hidden="1"/>
    <col min="3857" max="3857" width="2.42578125" style="1136" hidden="1"/>
    <col min="3858" max="4097" width="10.42578125" style="1136" hidden="1"/>
    <col min="4098" max="4098" width="2.42578125" style="1136" hidden="1"/>
    <col min="4099" max="4099" width="4.42578125" style="1136" hidden="1"/>
    <col min="4100" max="4100" width="39.42578125" style="1136" hidden="1"/>
    <col min="4101" max="4104" width="15.42578125" style="1136" hidden="1"/>
    <col min="4105" max="4105" width="14.42578125" style="1136" hidden="1"/>
    <col min="4106" max="4106" width="19.42578125" style="1136" hidden="1"/>
    <col min="4107" max="4110" width="15.42578125" style="1136" hidden="1"/>
    <col min="4111" max="4112" width="17.42578125" style="1136" hidden="1"/>
    <col min="4113" max="4113" width="2.42578125" style="1136" hidden="1"/>
    <col min="4114" max="4353" width="10.42578125" style="1136" hidden="1"/>
    <col min="4354" max="4354" width="2.42578125" style="1136" hidden="1"/>
    <col min="4355" max="4355" width="4.42578125" style="1136" hidden="1"/>
    <col min="4356" max="4356" width="39.42578125" style="1136" hidden="1"/>
    <col min="4357" max="4360" width="15.42578125" style="1136" hidden="1"/>
    <col min="4361" max="4361" width="14.42578125" style="1136" hidden="1"/>
    <col min="4362" max="4362" width="19.42578125" style="1136" hidden="1"/>
    <col min="4363" max="4366" width="15.42578125" style="1136" hidden="1"/>
    <col min="4367" max="4368" width="17.42578125" style="1136" hidden="1"/>
    <col min="4369" max="4369" width="2.42578125" style="1136" hidden="1"/>
    <col min="4370" max="4609" width="10.42578125" style="1136" hidden="1"/>
    <col min="4610" max="4610" width="2.42578125" style="1136" hidden="1"/>
    <col min="4611" max="4611" width="4.42578125" style="1136" hidden="1"/>
    <col min="4612" max="4612" width="39.42578125" style="1136" hidden="1"/>
    <col min="4613" max="4616" width="15.42578125" style="1136" hidden="1"/>
    <col min="4617" max="4617" width="14.42578125" style="1136" hidden="1"/>
    <col min="4618" max="4618" width="19.42578125" style="1136" hidden="1"/>
    <col min="4619" max="4622" width="15.42578125" style="1136" hidden="1"/>
    <col min="4623" max="4624" width="17.42578125" style="1136" hidden="1"/>
    <col min="4625" max="4625" width="2.42578125" style="1136" hidden="1"/>
    <col min="4626" max="4865" width="10.42578125" style="1136" hidden="1"/>
    <col min="4866" max="4866" width="2.42578125" style="1136" hidden="1"/>
    <col min="4867" max="4867" width="4.42578125" style="1136" hidden="1"/>
    <col min="4868" max="4868" width="39.42578125" style="1136" hidden="1"/>
    <col min="4869" max="4872" width="15.42578125" style="1136" hidden="1"/>
    <col min="4873" max="4873" width="14.42578125" style="1136" hidden="1"/>
    <col min="4874" max="4874" width="19.42578125" style="1136" hidden="1"/>
    <col min="4875" max="4878" width="15.42578125" style="1136" hidden="1"/>
    <col min="4879" max="4880" width="17.42578125" style="1136" hidden="1"/>
    <col min="4881" max="4881" width="2.42578125" style="1136" hidden="1"/>
    <col min="4882" max="5121" width="10.42578125" style="1136" hidden="1"/>
    <col min="5122" max="5122" width="2.42578125" style="1136" hidden="1"/>
    <col min="5123" max="5123" width="4.42578125" style="1136" hidden="1"/>
    <col min="5124" max="5124" width="39.42578125" style="1136" hidden="1"/>
    <col min="5125" max="5128" width="15.42578125" style="1136" hidden="1"/>
    <col min="5129" max="5129" width="14.42578125" style="1136" hidden="1"/>
    <col min="5130" max="5130" width="19.42578125" style="1136" hidden="1"/>
    <col min="5131" max="5134" width="15.42578125" style="1136" hidden="1"/>
    <col min="5135" max="5136" width="17.42578125" style="1136" hidden="1"/>
    <col min="5137" max="5137" width="2.42578125" style="1136" hidden="1"/>
    <col min="5138" max="5377" width="10.42578125" style="1136" hidden="1"/>
    <col min="5378" max="5378" width="2.42578125" style="1136" hidden="1"/>
    <col min="5379" max="5379" width="4.42578125" style="1136" hidden="1"/>
    <col min="5380" max="5380" width="39.42578125" style="1136" hidden="1"/>
    <col min="5381" max="5384" width="15.42578125" style="1136" hidden="1"/>
    <col min="5385" max="5385" width="14.42578125" style="1136" hidden="1"/>
    <col min="5386" max="5386" width="19.42578125" style="1136" hidden="1"/>
    <col min="5387" max="5390" width="15.42578125" style="1136" hidden="1"/>
    <col min="5391" max="5392" width="17.42578125" style="1136" hidden="1"/>
    <col min="5393" max="5393" width="2.42578125" style="1136" hidden="1"/>
    <col min="5394" max="5633" width="10.42578125" style="1136" hidden="1"/>
    <col min="5634" max="5634" width="2.42578125" style="1136" hidden="1"/>
    <col min="5635" max="5635" width="4.42578125" style="1136" hidden="1"/>
    <col min="5636" max="5636" width="39.42578125" style="1136" hidden="1"/>
    <col min="5637" max="5640" width="15.42578125" style="1136" hidden="1"/>
    <col min="5641" max="5641" width="14.42578125" style="1136" hidden="1"/>
    <col min="5642" max="5642" width="19.42578125" style="1136" hidden="1"/>
    <col min="5643" max="5646" width="15.42578125" style="1136" hidden="1"/>
    <col min="5647" max="5648" width="17.42578125" style="1136" hidden="1"/>
    <col min="5649" max="5649" width="2.42578125" style="1136" hidden="1"/>
    <col min="5650" max="5889" width="10.42578125" style="1136" hidden="1"/>
    <col min="5890" max="5890" width="2.42578125" style="1136" hidden="1"/>
    <col min="5891" max="5891" width="4.42578125" style="1136" hidden="1"/>
    <col min="5892" max="5892" width="39.42578125" style="1136" hidden="1"/>
    <col min="5893" max="5896" width="15.42578125" style="1136" hidden="1"/>
    <col min="5897" max="5897" width="14.42578125" style="1136" hidden="1"/>
    <col min="5898" max="5898" width="19.42578125" style="1136" hidden="1"/>
    <col min="5899" max="5902" width="15.42578125" style="1136" hidden="1"/>
    <col min="5903" max="5904" width="17.42578125" style="1136" hidden="1"/>
    <col min="5905" max="5905" width="2.42578125" style="1136" hidden="1"/>
    <col min="5906" max="6145" width="10.42578125" style="1136" hidden="1"/>
    <col min="6146" max="6146" width="2.42578125" style="1136" hidden="1"/>
    <col min="6147" max="6147" width="4.42578125" style="1136" hidden="1"/>
    <col min="6148" max="6148" width="39.42578125" style="1136" hidden="1"/>
    <col min="6149" max="6152" width="15.42578125" style="1136" hidden="1"/>
    <col min="6153" max="6153" width="14.42578125" style="1136" hidden="1"/>
    <col min="6154" max="6154" width="19.42578125" style="1136" hidden="1"/>
    <col min="6155" max="6158" width="15.42578125" style="1136" hidden="1"/>
    <col min="6159" max="6160" width="17.42578125" style="1136" hidden="1"/>
    <col min="6161" max="6161" width="2.42578125" style="1136" hidden="1"/>
    <col min="6162" max="6401" width="10.42578125" style="1136" hidden="1"/>
    <col min="6402" max="6402" width="2.42578125" style="1136" hidden="1"/>
    <col min="6403" max="6403" width="4.42578125" style="1136" hidden="1"/>
    <col min="6404" max="6404" width="39.42578125" style="1136" hidden="1"/>
    <col min="6405" max="6408" width="15.42578125" style="1136" hidden="1"/>
    <col min="6409" max="6409" width="14.42578125" style="1136" hidden="1"/>
    <col min="6410" max="6410" width="19.42578125" style="1136" hidden="1"/>
    <col min="6411" max="6414" width="15.42578125" style="1136" hidden="1"/>
    <col min="6415" max="6416" width="17.42578125" style="1136" hidden="1"/>
    <col min="6417" max="6417" width="2.42578125" style="1136" hidden="1"/>
    <col min="6418" max="6657" width="10.42578125" style="1136" hidden="1"/>
    <col min="6658" max="6658" width="2.42578125" style="1136" hidden="1"/>
    <col min="6659" max="6659" width="4.42578125" style="1136" hidden="1"/>
    <col min="6660" max="6660" width="39.42578125" style="1136" hidden="1"/>
    <col min="6661" max="6664" width="15.42578125" style="1136" hidden="1"/>
    <col min="6665" max="6665" width="14.42578125" style="1136" hidden="1"/>
    <col min="6666" max="6666" width="19.42578125" style="1136" hidden="1"/>
    <col min="6667" max="6670" width="15.42578125" style="1136" hidden="1"/>
    <col min="6671" max="6672" width="17.42578125" style="1136" hidden="1"/>
    <col min="6673" max="6673" width="2.42578125" style="1136" hidden="1"/>
    <col min="6674" max="6913" width="10.42578125" style="1136" hidden="1"/>
    <col min="6914" max="6914" width="2.42578125" style="1136" hidden="1"/>
    <col min="6915" max="6915" width="4.42578125" style="1136" hidden="1"/>
    <col min="6916" max="6916" width="39.42578125" style="1136" hidden="1"/>
    <col min="6917" max="6920" width="15.42578125" style="1136" hidden="1"/>
    <col min="6921" max="6921" width="14.42578125" style="1136" hidden="1"/>
    <col min="6922" max="6922" width="19.42578125" style="1136" hidden="1"/>
    <col min="6923" max="6926" width="15.42578125" style="1136" hidden="1"/>
    <col min="6927" max="6928" width="17.42578125" style="1136" hidden="1"/>
    <col min="6929" max="6929" width="2.42578125" style="1136" hidden="1"/>
    <col min="6930" max="7169" width="10.42578125" style="1136" hidden="1"/>
    <col min="7170" max="7170" width="2.42578125" style="1136" hidden="1"/>
    <col min="7171" max="7171" width="4.42578125" style="1136" hidden="1"/>
    <col min="7172" max="7172" width="39.42578125" style="1136" hidden="1"/>
    <col min="7173" max="7176" width="15.42578125" style="1136" hidden="1"/>
    <col min="7177" max="7177" width="14.42578125" style="1136" hidden="1"/>
    <col min="7178" max="7178" width="19.42578125" style="1136" hidden="1"/>
    <col min="7179" max="7182" width="15.42578125" style="1136" hidden="1"/>
    <col min="7183" max="7184" width="17.42578125" style="1136" hidden="1"/>
    <col min="7185" max="7185" width="2.42578125" style="1136" hidden="1"/>
    <col min="7186" max="7425" width="10.42578125" style="1136" hidden="1"/>
    <col min="7426" max="7426" width="2.42578125" style="1136" hidden="1"/>
    <col min="7427" max="7427" width="4.42578125" style="1136" hidden="1"/>
    <col min="7428" max="7428" width="39.42578125" style="1136" hidden="1"/>
    <col min="7429" max="7432" width="15.42578125" style="1136" hidden="1"/>
    <col min="7433" max="7433" width="14.42578125" style="1136" hidden="1"/>
    <col min="7434" max="7434" width="19.42578125" style="1136" hidden="1"/>
    <col min="7435" max="7438" width="15.42578125" style="1136" hidden="1"/>
    <col min="7439" max="7440" width="17.42578125" style="1136" hidden="1"/>
    <col min="7441" max="7441" width="2.42578125" style="1136" hidden="1"/>
    <col min="7442" max="7681" width="10.42578125" style="1136" hidden="1"/>
    <col min="7682" max="7682" width="2.42578125" style="1136" hidden="1"/>
    <col min="7683" max="7683" width="4.42578125" style="1136" hidden="1"/>
    <col min="7684" max="7684" width="39.42578125" style="1136" hidden="1"/>
    <col min="7685" max="7688" width="15.42578125" style="1136" hidden="1"/>
    <col min="7689" max="7689" width="14.42578125" style="1136" hidden="1"/>
    <col min="7690" max="7690" width="19.42578125" style="1136" hidden="1"/>
    <col min="7691" max="7694" width="15.42578125" style="1136" hidden="1"/>
    <col min="7695" max="7696" width="17.42578125" style="1136" hidden="1"/>
    <col min="7697" max="7697" width="2.42578125" style="1136" hidden="1"/>
    <col min="7698" max="7937" width="10.42578125" style="1136" hidden="1"/>
    <col min="7938" max="7938" width="2.42578125" style="1136" hidden="1"/>
    <col min="7939" max="7939" width="4.42578125" style="1136" hidden="1"/>
    <col min="7940" max="7940" width="39.42578125" style="1136" hidden="1"/>
    <col min="7941" max="7944" width="15.42578125" style="1136" hidden="1"/>
    <col min="7945" max="7945" width="14.42578125" style="1136" hidden="1"/>
    <col min="7946" max="7946" width="19.42578125" style="1136" hidden="1"/>
    <col min="7947" max="7950" width="15.42578125" style="1136" hidden="1"/>
    <col min="7951" max="7952" width="17.42578125" style="1136" hidden="1"/>
    <col min="7953" max="7953" width="2.42578125" style="1136" hidden="1"/>
    <col min="7954" max="8193" width="10.42578125" style="1136" hidden="1"/>
    <col min="8194" max="8194" width="2.42578125" style="1136" hidden="1"/>
    <col min="8195" max="8195" width="4.42578125" style="1136" hidden="1"/>
    <col min="8196" max="8196" width="39.42578125" style="1136" hidden="1"/>
    <col min="8197" max="8200" width="15.42578125" style="1136" hidden="1"/>
    <col min="8201" max="8201" width="14.42578125" style="1136" hidden="1"/>
    <col min="8202" max="8202" width="19.42578125" style="1136" hidden="1"/>
    <col min="8203" max="8206" width="15.42578125" style="1136" hidden="1"/>
    <col min="8207" max="8208" width="17.42578125" style="1136" hidden="1"/>
    <col min="8209" max="8209" width="2.42578125" style="1136" hidden="1"/>
    <col min="8210" max="8449" width="10.42578125" style="1136" hidden="1"/>
    <col min="8450" max="8450" width="2.42578125" style="1136" hidden="1"/>
    <col min="8451" max="8451" width="4.42578125" style="1136" hidden="1"/>
    <col min="8452" max="8452" width="39.42578125" style="1136" hidden="1"/>
    <col min="8453" max="8456" width="15.42578125" style="1136" hidden="1"/>
    <col min="8457" max="8457" width="14.42578125" style="1136" hidden="1"/>
    <col min="8458" max="8458" width="19.42578125" style="1136" hidden="1"/>
    <col min="8459" max="8462" width="15.42578125" style="1136" hidden="1"/>
    <col min="8463" max="8464" width="17.42578125" style="1136" hidden="1"/>
    <col min="8465" max="8465" width="2.42578125" style="1136" hidden="1"/>
    <col min="8466" max="8705" width="10.42578125" style="1136" hidden="1"/>
    <col min="8706" max="8706" width="2.42578125" style="1136" hidden="1"/>
    <col min="8707" max="8707" width="4.42578125" style="1136" hidden="1"/>
    <col min="8708" max="8708" width="39.42578125" style="1136" hidden="1"/>
    <col min="8709" max="8712" width="15.42578125" style="1136" hidden="1"/>
    <col min="8713" max="8713" width="14.42578125" style="1136" hidden="1"/>
    <col min="8714" max="8714" width="19.42578125" style="1136" hidden="1"/>
    <col min="8715" max="8718" width="15.42578125" style="1136" hidden="1"/>
    <col min="8719" max="8720" width="17.42578125" style="1136" hidden="1"/>
    <col min="8721" max="8721" width="2.42578125" style="1136" hidden="1"/>
    <col min="8722" max="8961" width="10.42578125" style="1136" hidden="1"/>
    <col min="8962" max="8962" width="2.42578125" style="1136" hidden="1"/>
    <col min="8963" max="8963" width="4.42578125" style="1136" hidden="1"/>
    <col min="8964" max="8964" width="39.42578125" style="1136" hidden="1"/>
    <col min="8965" max="8968" width="15.42578125" style="1136" hidden="1"/>
    <col min="8969" max="8969" width="14.42578125" style="1136" hidden="1"/>
    <col min="8970" max="8970" width="19.42578125" style="1136" hidden="1"/>
    <col min="8971" max="8974" width="15.42578125" style="1136" hidden="1"/>
    <col min="8975" max="8976" width="17.42578125" style="1136" hidden="1"/>
    <col min="8977" max="8977" width="2.42578125" style="1136" hidden="1"/>
    <col min="8978" max="9217" width="10.42578125" style="1136" hidden="1"/>
    <col min="9218" max="9218" width="2.42578125" style="1136" hidden="1"/>
    <col min="9219" max="9219" width="4.42578125" style="1136" hidden="1"/>
    <col min="9220" max="9220" width="39.42578125" style="1136" hidden="1"/>
    <col min="9221" max="9224" width="15.42578125" style="1136" hidden="1"/>
    <col min="9225" max="9225" width="14.42578125" style="1136" hidden="1"/>
    <col min="9226" max="9226" width="19.42578125" style="1136" hidden="1"/>
    <col min="9227" max="9230" width="15.42578125" style="1136" hidden="1"/>
    <col min="9231" max="9232" width="17.42578125" style="1136" hidden="1"/>
    <col min="9233" max="9233" width="2.42578125" style="1136" hidden="1"/>
    <col min="9234" max="9473" width="10.42578125" style="1136" hidden="1"/>
    <col min="9474" max="9474" width="2.42578125" style="1136" hidden="1"/>
    <col min="9475" max="9475" width="4.42578125" style="1136" hidden="1"/>
    <col min="9476" max="9476" width="39.42578125" style="1136" hidden="1"/>
    <col min="9477" max="9480" width="15.42578125" style="1136" hidden="1"/>
    <col min="9481" max="9481" width="14.42578125" style="1136" hidden="1"/>
    <col min="9482" max="9482" width="19.42578125" style="1136" hidden="1"/>
    <col min="9483" max="9486" width="15.42578125" style="1136" hidden="1"/>
    <col min="9487" max="9488" width="17.42578125" style="1136" hidden="1"/>
    <col min="9489" max="9489" width="2.42578125" style="1136" hidden="1"/>
    <col min="9490" max="9729" width="10.42578125" style="1136" hidden="1"/>
    <col min="9730" max="9730" width="2.42578125" style="1136" hidden="1"/>
    <col min="9731" max="9731" width="4.42578125" style="1136" hidden="1"/>
    <col min="9732" max="9732" width="39.42578125" style="1136" hidden="1"/>
    <col min="9733" max="9736" width="15.42578125" style="1136" hidden="1"/>
    <col min="9737" max="9737" width="14.42578125" style="1136" hidden="1"/>
    <col min="9738" max="9738" width="19.42578125" style="1136" hidden="1"/>
    <col min="9739" max="9742" width="15.42578125" style="1136" hidden="1"/>
    <col min="9743" max="9744" width="17.42578125" style="1136" hidden="1"/>
    <col min="9745" max="9745" width="2.42578125" style="1136" hidden="1"/>
    <col min="9746" max="9985" width="10.42578125" style="1136" hidden="1"/>
    <col min="9986" max="9986" width="2.42578125" style="1136" hidden="1"/>
    <col min="9987" max="9987" width="4.42578125" style="1136" hidden="1"/>
    <col min="9988" max="9988" width="39.42578125" style="1136" hidden="1"/>
    <col min="9989" max="9992" width="15.42578125" style="1136" hidden="1"/>
    <col min="9993" max="9993" width="14.42578125" style="1136" hidden="1"/>
    <col min="9994" max="9994" width="19.42578125" style="1136" hidden="1"/>
    <col min="9995" max="9998" width="15.42578125" style="1136" hidden="1"/>
    <col min="9999" max="10000" width="17.42578125" style="1136" hidden="1"/>
    <col min="10001" max="10001" width="2.42578125" style="1136" hidden="1"/>
    <col min="10002" max="10241" width="10.42578125" style="1136" hidden="1"/>
    <col min="10242" max="10242" width="2.42578125" style="1136" hidden="1"/>
    <col min="10243" max="10243" width="4.42578125" style="1136" hidden="1"/>
    <col min="10244" max="10244" width="39.42578125" style="1136" hidden="1"/>
    <col min="10245" max="10248" width="15.42578125" style="1136" hidden="1"/>
    <col min="10249" max="10249" width="14.42578125" style="1136" hidden="1"/>
    <col min="10250" max="10250" width="19.42578125" style="1136" hidden="1"/>
    <col min="10251" max="10254" width="15.42578125" style="1136" hidden="1"/>
    <col min="10255" max="10256" width="17.42578125" style="1136" hidden="1"/>
    <col min="10257" max="10257" width="2.42578125" style="1136" hidden="1"/>
    <col min="10258" max="10497" width="10.42578125" style="1136" hidden="1"/>
    <col min="10498" max="10498" width="2.42578125" style="1136" hidden="1"/>
    <col min="10499" max="10499" width="4.42578125" style="1136" hidden="1"/>
    <col min="10500" max="10500" width="39.42578125" style="1136" hidden="1"/>
    <col min="10501" max="10504" width="15.42578125" style="1136" hidden="1"/>
    <col min="10505" max="10505" width="14.42578125" style="1136" hidden="1"/>
    <col min="10506" max="10506" width="19.42578125" style="1136" hidden="1"/>
    <col min="10507" max="10510" width="15.42578125" style="1136" hidden="1"/>
    <col min="10511" max="10512" width="17.42578125" style="1136" hidden="1"/>
    <col min="10513" max="10513" width="2.42578125" style="1136" hidden="1"/>
    <col min="10514" max="10753" width="10.42578125" style="1136" hidden="1"/>
    <col min="10754" max="10754" width="2.42578125" style="1136" hidden="1"/>
    <col min="10755" max="10755" width="4.42578125" style="1136" hidden="1"/>
    <col min="10756" max="10756" width="39.42578125" style="1136" hidden="1"/>
    <col min="10757" max="10760" width="15.42578125" style="1136" hidden="1"/>
    <col min="10761" max="10761" width="14.42578125" style="1136" hidden="1"/>
    <col min="10762" max="10762" width="19.42578125" style="1136" hidden="1"/>
    <col min="10763" max="10766" width="15.42578125" style="1136" hidden="1"/>
    <col min="10767" max="10768" width="17.42578125" style="1136" hidden="1"/>
    <col min="10769" max="10769" width="2.42578125" style="1136" hidden="1"/>
    <col min="10770" max="11009" width="10.42578125" style="1136" hidden="1"/>
    <col min="11010" max="11010" width="2.42578125" style="1136" hidden="1"/>
    <col min="11011" max="11011" width="4.42578125" style="1136" hidden="1"/>
    <col min="11012" max="11012" width="39.42578125" style="1136" hidden="1"/>
    <col min="11013" max="11016" width="15.42578125" style="1136" hidden="1"/>
    <col min="11017" max="11017" width="14.42578125" style="1136" hidden="1"/>
    <col min="11018" max="11018" width="19.42578125" style="1136" hidden="1"/>
    <col min="11019" max="11022" width="15.42578125" style="1136" hidden="1"/>
    <col min="11023" max="11024" width="17.42578125" style="1136" hidden="1"/>
    <col min="11025" max="11025" width="2.42578125" style="1136" hidden="1"/>
    <col min="11026" max="11265" width="10.42578125" style="1136" hidden="1"/>
    <col min="11266" max="11266" width="2.42578125" style="1136" hidden="1"/>
    <col min="11267" max="11267" width="4.42578125" style="1136" hidden="1"/>
    <col min="11268" max="11268" width="39.42578125" style="1136" hidden="1"/>
    <col min="11269" max="11272" width="15.42578125" style="1136" hidden="1"/>
    <col min="11273" max="11273" width="14.42578125" style="1136" hidden="1"/>
    <col min="11274" max="11274" width="19.42578125" style="1136" hidden="1"/>
    <col min="11275" max="11278" width="15.42578125" style="1136" hidden="1"/>
    <col min="11279" max="11280" width="17.42578125" style="1136" hidden="1"/>
    <col min="11281" max="11281" width="2.42578125" style="1136" hidden="1"/>
    <col min="11282" max="11521" width="10.42578125" style="1136" hidden="1"/>
    <col min="11522" max="11522" width="2.42578125" style="1136" hidden="1"/>
    <col min="11523" max="11523" width="4.42578125" style="1136" hidden="1"/>
    <col min="11524" max="11524" width="39.42578125" style="1136" hidden="1"/>
    <col min="11525" max="11528" width="15.42578125" style="1136" hidden="1"/>
    <col min="11529" max="11529" width="14.42578125" style="1136" hidden="1"/>
    <col min="11530" max="11530" width="19.42578125" style="1136" hidden="1"/>
    <col min="11531" max="11534" width="15.42578125" style="1136" hidden="1"/>
    <col min="11535" max="11536" width="17.42578125" style="1136" hidden="1"/>
    <col min="11537" max="11537" width="2.42578125" style="1136" hidden="1"/>
    <col min="11538" max="11777" width="10.42578125" style="1136" hidden="1"/>
    <col min="11778" max="11778" width="2.42578125" style="1136" hidden="1"/>
    <col min="11779" max="11779" width="4.42578125" style="1136" hidden="1"/>
    <col min="11780" max="11780" width="39.42578125" style="1136" hidden="1"/>
    <col min="11781" max="11784" width="15.42578125" style="1136" hidden="1"/>
    <col min="11785" max="11785" width="14.42578125" style="1136" hidden="1"/>
    <col min="11786" max="11786" width="19.42578125" style="1136" hidden="1"/>
    <col min="11787" max="11790" width="15.42578125" style="1136" hidden="1"/>
    <col min="11791" max="11792" width="17.42578125" style="1136" hidden="1"/>
    <col min="11793" max="11793" width="2.42578125" style="1136" hidden="1"/>
    <col min="11794" max="12033" width="10.42578125" style="1136" hidden="1"/>
    <col min="12034" max="12034" width="2.42578125" style="1136" hidden="1"/>
    <col min="12035" max="12035" width="4.42578125" style="1136" hidden="1"/>
    <col min="12036" max="12036" width="39.42578125" style="1136" hidden="1"/>
    <col min="12037" max="12040" width="15.42578125" style="1136" hidden="1"/>
    <col min="12041" max="12041" width="14.42578125" style="1136" hidden="1"/>
    <col min="12042" max="12042" width="19.42578125" style="1136" hidden="1"/>
    <col min="12043" max="12046" width="15.42578125" style="1136" hidden="1"/>
    <col min="12047" max="12048" width="17.42578125" style="1136" hidden="1"/>
    <col min="12049" max="12049" width="2.42578125" style="1136" hidden="1"/>
    <col min="12050" max="12289" width="10.42578125" style="1136" hidden="1"/>
    <col min="12290" max="12290" width="2.42578125" style="1136" hidden="1"/>
    <col min="12291" max="12291" width="4.42578125" style="1136" hidden="1"/>
    <col min="12292" max="12292" width="39.42578125" style="1136" hidden="1"/>
    <col min="12293" max="12296" width="15.42578125" style="1136" hidden="1"/>
    <col min="12297" max="12297" width="14.42578125" style="1136" hidden="1"/>
    <col min="12298" max="12298" width="19.42578125" style="1136" hidden="1"/>
    <col min="12299" max="12302" width="15.42578125" style="1136" hidden="1"/>
    <col min="12303" max="12304" width="17.42578125" style="1136" hidden="1"/>
    <col min="12305" max="12305" width="2.42578125" style="1136" hidden="1"/>
    <col min="12306" max="12545" width="10.42578125" style="1136" hidden="1"/>
    <col min="12546" max="12546" width="2.42578125" style="1136" hidden="1"/>
    <col min="12547" max="12547" width="4.42578125" style="1136" hidden="1"/>
    <col min="12548" max="12548" width="39.42578125" style="1136" hidden="1"/>
    <col min="12549" max="12552" width="15.42578125" style="1136" hidden="1"/>
    <col min="12553" max="12553" width="14.42578125" style="1136" hidden="1"/>
    <col min="12554" max="12554" width="19.42578125" style="1136" hidden="1"/>
    <col min="12555" max="12558" width="15.42578125" style="1136" hidden="1"/>
    <col min="12559" max="12560" width="17.42578125" style="1136" hidden="1"/>
    <col min="12561" max="12561" width="2.42578125" style="1136" hidden="1"/>
    <col min="12562" max="12801" width="10.42578125" style="1136" hidden="1"/>
    <col min="12802" max="12802" width="2.42578125" style="1136" hidden="1"/>
    <col min="12803" max="12803" width="4.42578125" style="1136" hidden="1"/>
    <col min="12804" max="12804" width="39.42578125" style="1136" hidden="1"/>
    <col min="12805" max="12808" width="15.42578125" style="1136" hidden="1"/>
    <col min="12809" max="12809" width="14.42578125" style="1136" hidden="1"/>
    <col min="12810" max="12810" width="19.42578125" style="1136" hidden="1"/>
    <col min="12811" max="12814" width="15.42578125" style="1136" hidden="1"/>
    <col min="12815" max="12816" width="17.42578125" style="1136" hidden="1"/>
    <col min="12817" max="12817" width="2.42578125" style="1136" hidden="1"/>
    <col min="12818" max="13057" width="10.42578125" style="1136" hidden="1"/>
    <col min="13058" max="13058" width="2.42578125" style="1136" hidden="1"/>
    <col min="13059" max="13059" width="4.42578125" style="1136" hidden="1"/>
    <col min="13060" max="13060" width="39.42578125" style="1136" hidden="1"/>
    <col min="13061" max="13064" width="15.42578125" style="1136" hidden="1"/>
    <col min="13065" max="13065" width="14.42578125" style="1136" hidden="1"/>
    <col min="13066" max="13066" width="19.42578125" style="1136" hidden="1"/>
    <col min="13067" max="13070" width="15.42578125" style="1136" hidden="1"/>
    <col min="13071" max="13072" width="17.42578125" style="1136" hidden="1"/>
    <col min="13073" max="13073" width="2.42578125" style="1136" hidden="1"/>
    <col min="13074" max="13313" width="10.42578125" style="1136" hidden="1"/>
    <col min="13314" max="13314" width="2.42578125" style="1136" hidden="1"/>
    <col min="13315" max="13315" width="4.42578125" style="1136" hidden="1"/>
    <col min="13316" max="13316" width="39.42578125" style="1136" hidden="1"/>
    <col min="13317" max="13320" width="15.42578125" style="1136" hidden="1"/>
    <col min="13321" max="13321" width="14.42578125" style="1136" hidden="1"/>
    <col min="13322" max="13322" width="19.42578125" style="1136" hidden="1"/>
    <col min="13323" max="13326" width="15.42578125" style="1136" hidden="1"/>
    <col min="13327" max="13328" width="17.42578125" style="1136" hidden="1"/>
    <col min="13329" max="13329" width="2.42578125" style="1136" hidden="1"/>
    <col min="13330" max="13569" width="10.42578125" style="1136" hidden="1"/>
    <col min="13570" max="13570" width="2.42578125" style="1136" hidden="1"/>
    <col min="13571" max="13571" width="4.42578125" style="1136" hidden="1"/>
    <col min="13572" max="13572" width="39.42578125" style="1136" hidden="1"/>
    <col min="13573" max="13576" width="15.42578125" style="1136" hidden="1"/>
    <col min="13577" max="13577" width="14.42578125" style="1136" hidden="1"/>
    <col min="13578" max="13578" width="19.42578125" style="1136" hidden="1"/>
    <col min="13579" max="13582" width="15.42578125" style="1136" hidden="1"/>
    <col min="13583" max="13584" width="17.42578125" style="1136" hidden="1"/>
    <col min="13585" max="13585" width="2.42578125" style="1136" hidden="1"/>
    <col min="13586" max="13825" width="10.42578125" style="1136" hidden="1"/>
    <col min="13826" max="13826" width="2.42578125" style="1136" hidden="1"/>
    <col min="13827" max="13827" width="4.42578125" style="1136" hidden="1"/>
    <col min="13828" max="13828" width="39.42578125" style="1136" hidden="1"/>
    <col min="13829" max="13832" width="15.42578125" style="1136" hidden="1"/>
    <col min="13833" max="13833" width="14.42578125" style="1136" hidden="1"/>
    <col min="13834" max="13834" width="19.42578125" style="1136" hidden="1"/>
    <col min="13835" max="13838" width="15.42578125" style="1136" hidden="1"/>
    <col min="13839" max="13840" width="17.42578125" style="1136" hidden="1"/>
    <col min="13841" max="13841" width="2.42578125" style="1136" hidden="1"/>
    <col min="13842" max="14081" width="10.42578125" style="1136" hidden="1"/>
    <col min="14082" max="14082" width="2.42578125" style="1136" hidden="1"/>
    <col min="14083" max="14083" width="4.42578125" style="1136" hidden="1"/>
    <col min="14084" max="14084" width="39.42578125" style="1136" hidden="1"/>
    <col min="14085" max="14088" width="15.42578125" style="1136" hidden="1"/>
    <col min="14089" max="14089" width="14.42578125" style="1136" hidden="1"/>
    <col min="14090" max="14090" width="19.42578125" style="1136" hidden="1"/>
    <col min="14091" max="14094" width="15.42578125" style="1136" hidden="1"/>
    <col min="14095" max="14096" width="17.42578125" style="1136" hidden="1"/>
    <col min="14097" max="14097" width="2.42578125" style="1136" hidden="1"/>
    <col min="14098" max="14337" width="10.42578125" style="1136" hidden="1"/>
    <col min="14338" max="14338" width="2.42578125" style="1136" hidden="1"/>
    <col min="14339" max="14339" width="4.42578125" style="1136" hidden="1"/>
    <col min="14340" max="14340" width="39.42578125" style="1136" hidden="1"/>
    <col min="14341" max="14344" width="15.42578125" style="1136" hidden="1"/>
    <col min="14345" max="14345" width="14.42578125" style="1136" hidden="1"/>
    <col min="14346" max="14346" width="19.42578125" style="1136" hidden="1"/>
    <col min="14347" max="14350" width="15.42578125" style="1136" hidden="1"/>
    <col min="14351" max="14352" width="17.42578125" style="1136" hidden="1"/>
    <col min="14353" max="14353" width="2.42578125" style="1136" hidden="1"/>
    <col min="14354" max="14593" width="10.42578125" style="1136" hidden="1"/>
    <col min="14594" max="14594" width="2.42578125" style="1136" hidden="1"/>
    <col min="14595" max="14595" width="4.42578125" style="1136" hidden="1"/>
    <col min="14596" max="14596" width="39.42578125" style="1136" hidden="1"/>
    <col min="14597" max="14600" width="15.42578125" style="1136" hidden="1"/>
    <col min="14601" max="14601" width="14.42578125" style="1136" hidden="1"/>
    <col min="14602" max="14602" width="19.42578125" style="1136" hidden="1"/>
    <col min="14603" max="14606" width="15.42578125" style="1136" hidden="1"/>
    <col min="14607" max="14608" width="17.42578125" style="1136" hidden="1"/>
    <col min="14609" max="14609" width="2.42578125" style="1136" hidden="1"/>
    <col min="14610" max="14849" width="10.42578125" style="1136" hidden="1"/>
    <col min="14850" max="14850" width="2.42578125" style="1136" hidden="1"/>
    <col min="14851" max="14851" width="4.42578125" style="1136" hidden="1"/>
    <col min="14852" max="14852" width="39.42578125" style="1136" hidden="1"/>
    <col min="14853" max="14856" width="15.42578125" style="1136" hidden="1"/>
    <col min="14857" max="14857" width="14.42578125" style="1136" hidden="1"/>
    <col min="14858" max="14858" width="19.42578125" style="1136" hidden="1"/>
    <col min="14859" max="14862" width="15.42578125" style="1136" hidden="1"/>
    <col min="14863" max="14864" width="17.42578125" style="1136" hidden="1"/>
    <col min="14865" max="14865" width="2.42578125" style="1136" hidden="1"/>
    <col min="14866" max="15105" width="10.42578125" style="1136" hidden="1"/>
    <col min="15106" max="15106" width="2.42578125" style="1136" hidden="1"/>
    <col min="15107" max="15107" width="4.42578125" style="1136" hidden="1"/>
    <col min="15108" max="15108" width="39.42578125" style="1136" hidden="1"/>
    <col min="15109" max="15112" width="15.42578125" style="1136" hidden="1"/>
    <col min="15113" max="15113" width="14.42578125" style="1136" hidden="1"/>
    <col min="15114" max="15114" width="19.42578125" style="1136" hidden="1"/>
    <col min="15115" max="15118" width="15.42578125" style="1136" hidden="1"/>
    <col min="15119" max="15120" width="17.42578125" style="1136" hidden="1"/>
    <col min="15121" max="15121" width="2.42578125" style="1136" hidden="1"/>
    <col min="15122" max="15361" width="10.42578125" style="1136" hidden="1"/>
    <col min="15362" max="15362" width="2.42578125" style="1136" hidden="1"/>
    <col min="15363" max="15363" width="4.42578125" style="1136" hidden="1"/>
    <col min="15364" max="15364" width="39.42578125" style="1136" hidden="1"/>
    <col min="15365" max="15368" width="15.42578125" style="1136" hidden="1"/>
    <col min="15369" max="15369" width="14.42578125" style="1136" hidden="1"/>
    <col min="15370" max="15370" width="19.42578125" style="1136" hidden="1"/>
    <col min="15371" max="15374" width="15.42578125" style="1136" hidden="1"/>
    <col min="15375" max="15376" width="17.42578125" style="1136" hidden="1"/>
    <col min="15377" max="15377" width="2.42578125" style="1136" hidden="1"/>
    <col min="15378" max="15617" width="10.42578125" style="1136" hidden="1"/>
    <col min="15618" max="15618" width="2.42578125" style="1136" hidden="1"/>
    <col min="15619" max="15619" width="4.42578125" style="1136" hidden="1"/>
    <col min="15620" max="15620" width="39.42578125" style="1136" hidden="1"/>
    <col min="15621" max="15624" width="15.42578125" style="1136" hidden="1"/>
    <col min="15625" max="15625" width="14.42578125" style="1136" hidden="1"/>
    <col min="15626" max="15626" width="19.42578125" style="1136" hidden="1"/>
    <col min="15627" max="15630" width="15.42578125" style="1136" hidden="1"/>
    <col min="15631" max="15632" width="17.42578125" style="1136" hidden="1"/>
    <col min="15633" max="15633" width="2.42578125" style="1136" hidden="1"/>
    <col min="15634" max="15873" width="10.42578125" style="1136" hidden="1"/>
    <col min="15874" max="15874" width="2.42578125" style="1136" hidden="1"/>
    <col min="15875" max="15875" width="4.42578125" style="1136" hidden="1"/>
    <col min="15876" max="15876" width="39.42578125" style="1136" hidden="1"/>
    <col min="15877" max="15880" width="15.42578125" style="1136" hidden="1"/>
    <col min="15881" max="15881" width="14.42578125" style="1136" hidden="1"/>
    <col min="15882" max="15882" width="19.42578125" style="1136" hidden="1"/>
    <col min="15883" max="15886" width="15.42578125" style="1136" hidden="1"/>
    <col min="15887" max="15888" width="17.42578125" style="1136" hidden="1"/>
    <col min="15889" max="15889" width="2.42578125" style="1136" hidden="1"/>
    <col min="15890" max="16129" width="10.42578125" style="1136" hidden="1"/>
    <col min="16130" max="16130" width="2.42578125" style="1136" hidden="1"/>
    <col min="16131" max="16131" width="4.42578125" style="1136" hidden="1"/>
    <col min="16132" max="16132" width="39.42578125" style="1136" hidden="1"/>
    <col min="16133" max="16136" width="15.42578125" style="1136" hidden="1"/>
    <col min="16137" max="16137" width="14.42578125" style="1136" hidden="1"/>
    <col min="16138" max="16138" width="19.42578125" style="1136" hidden="1"/>
    <col min="16139" max="16142" width="15.42578125" style="1136" hidden="1"/>
    <col min="16143" max="16144" width="17.42578125" style="1136" hidden="1"/>
    <col min="16145" max="16145" width="2.42578125" style="1136" hidden="1"/>
    <col min="16146" max="16384" width="10.42578125" style="1136" hidden="1"/>
  </cols>
  <sheetData>
    <row r="1" spans="1:32" ht="12.2" customHeight="1">
      <c r="B1" s="100" t="s">
        <v>5</v>
      </c>
      <c r="C1" s="1156"/>
      <c r="D1" s="1156"/>
      <c r="E1" s="1156"/>
      <c r="F1" s="1156"/>
      <c r="G1" s="1156"/>
      <c r="H1" s="1386"/>
      <c r="I1" s="1155"/>
      <c r="J1" s="1155"/>
      <c r="K1" s="1155"/>
      <c r="L1" s="1155"/>
      <c r="M1" s="1155"/>
      <c r="N1" s="1155"/>
      <c r="O1" s="1155"/>
      <c r="P1" s="1155"/>
      <c r="Q1" s="1155"/>
      <c r="R1" s="1155"/>
      <c r="S1" s="1155"/>
    </row>
    <row r="2" spans="1:32" s="1152" customFormat="1" ht="20.100000000000001" customHeight="1">
      <c r="A2" s="1153"/>
      <c r="B2" s="1154" t="s">
        <v>1038</v>
      </c>
      <c r="C2" s="1133"/>
      <c r="D2" s="1133"/>
      <c r="E2" s="1133"/>
      <c r="F2" s="1133"/>
      <c r="G2" s="1133"/>
      <c r="H2" s="1133"/>
      <c r="I2" s="1133"/>
      <c r="J2" s="1133"/>
      <c r="K2" s="1133"/>
      <c r="L2" s="1133"/>
      <c r="M2" s="1133"/>
      <c r="N2" s="1133"/>
      <c r="O2" s="1133"/>
      <c r="P2" s="1291"/>
      <c r="Q2" s="1153"/>
    </row>
    <row r="3" spans="1:32" ht="8.85" customHeight="1">
      <c r="B3" s="1155"/>
      <c r="C3" s="1155"/>
      <c r="D3" s="1155"/>
      <c r="E3" s="1155"/>
      <c r="F3" s="1155"/>
      <c r="G3" s="1155"/>
      <c r="H3" s="1155"/>
      <c r="I3" s="1155"/>
      <c r="J3" s="1155"/>
      <c r="K3" s="1155"/>
      <c r="L3" s="1155"/>
      <c r="M3" s="1155"/>
      <c r="N3" s="1155"/>
      <c r="O3" s="1155"/>
      <c r="P3" s="1155"/>
      <c r="Q3" s="1155"/>
    </row>
    <row r="4" spans="1:32" s="1137" customFormat="1" ht="12.75" hidden="1">
      <c r="A4" s="650"/>
      <c r="B4" s="650"/>
      <c r="C4" s="650"/>
      <c r="D4" s="650"/>
      <c r="E4" s="2360"/>
      <c r="F4" s="2360"/>
      <c r="G4" s="2360"/>
      <c r="H4" s="2360"/>
      <c r="I4" s="2360"/>
      <c r="J4" s="2360"/>
      <c r="K4" s="2360"/>
      <c r="L4" s="2360"/>
      <c r="M4" s="2360"/>
      <c r="N4" s="2360"/>
      <c r="O4" s="2360"/>
      <c r="P4" s="2360"/>
      <c r="Q4" s="650"/>
    </row>
    <row r="5" spans="1:32" s="1137" customFormat="1" ht="12.75">
      <c r="A5" s="650"/>
      <c r="B5" s="2363" t="s">
        <v>706</v>
      </c>
      <c r="C5" s="2364"/>
      <c r="D5" s="2364"/>
      <c r="E5" s="2361" t="str">
        <f>CurrQtr</f>
        <v>T3 2023 
Bâle III révisé</v>
      </c>
      <c r="F5" s="2202"/>
      <c r="G5" s="2202"/>
      <c r="H5" s="2202"/>
      <c r="I5" s="2202"/>
      <c r="J5" s="2362"/>
      <c r="K5" s="2202" t="str">
        <f>LastQtr</f>
        <v>T2 2023 _x000D_
Bâle III révisé</v>
      </c>
      <c r="L5" s="2202"/>
      <c r="M5" s="2202"/>
      <c r="N5" s="2202"/>
      <c r="O5" s="2202"/>
      <c r="P5" s="2203"/>
      <c r="Q5" s="650"/>
    </row>
    <row r="6" spans="1:32" s="1137" customFormat="1" ht="61.35" customHeight="1">
      <c r="A6" s="650"/>
      <c r="B6" s="2365"/>
      <c r="C6" s="2366"/>
      <c r="D6" s="2366"/>
      <c r="E6" s="1378" t="s">
        <v>57</v>
      </c>
      <c r="F6" s="1376" t="s">
        <v>1039</v>
      </c>
      <c r="G6" s="1376" t="s">
        <v>550</v>
      </c>
      <c r="H6" s="1376" t="s">
        <v>543</v>
      </c>
      <c r="I6" s="1376" t="s">
        <v>1040</v>
      </c>
      <c r="J6" s="1377" t="s">
        <v>1041</v>
      </c>
      <c r="K6" s="1376" t="s">
        <v>57</v>
      </c>
      <c r="L6" s="1376" t="s">
        <v>1039</v>
      </c>
      <c r="M6" s="1376" t="s">
        <v>550</v>
      </c>
      <c r="N6" s="1376" t="s">
        <v>543</v>
      </c>
      <c r="O6" s="1376" t="s">
        <v>1040</v>
      </c>
      <c r="P6" s="1377" t="s">
        <v>1041</v>
      </c>
      <c r="Q6" s="650"/>
    </row>
    <row r="7" spans="1:32" s="1137" customFormat="1" ht="15">
      <c r="A7" s="650"/>
      <c r="B7" s="1385"/>
      <c r="C7" s="1384" t="s">
        <v>840</v>
      </c>
      <c r="D7" s="1384"/>
      <c r="E7" s="1383">
        <v>0.50780000000000003</v>
      </c>
      <c r="F7" s="1382">
        <v>0.22750000000000001</v>
      </c>
      <c r="G7" s="1382">
        <v>39.519100000000002</v>
      </c>
      <c r="H7" s="1382">
        <v>16.709499999999998</v>
      </c>
      <c r="I7" s="1382">
        <v>49.79</v>
      </c>
      <c r="J7" s="1381">
        <v>15.8489</v>
      </c>
      <c r="K7" s="1380">
        <v>0.51790000000000003</v>
      </c>
      <c r="L7" s="1380">
        <v>0.19309999999999999</v>
      </c>
      <c r="M7" s="1380">
        <v>39.464799999999997</v>
      </c>
      <c r="N7" s="1380">
        <v>22.079799999999999</v>
      </c>
      <c r="O7" s="1380">
        <v>49.520299999999999</v>
      </c>
      <c r="P7" s="1379">
        <v>19.9376</v>
      </c>
      <c r="Q7" s="650"/>
    </row>
    <row r="8" spans="1:32" s="1137" customFormat="1" ht="18.75" customHeight="1">
      <c r="A8" s="650"/>
      <c r="B8" s="1351"/>
      <c r="C8" s="2109" t="s">
        <v>1161</v>
      </c>
      <c r="D8" s="2109"/>
      <c r="E8" s="2109"/>
      <c r="F8" s="2109"/>
      <c r="G8" s="2109"/>
      <c r="H8" s="2109"/>
      <c r="I8" s="2109"/>
      <c r="J8" s="2109"/>
      <c r="K8" s="2109"/>
      <c r="L8" s="2109"/>
      <c r="M8" s="2109"/>
      <c r="N8" s="2109"/>
      <c r="O8" s="2109"/>
      <c r="P8" s="2109"/>
      <c r="Q8" s="650"/>
    </row>
    <row r="9" spans="1:32" s="1137" customFormat="1" ht="8.85" customHeight="1">
      <c r="A9" s="650"/>
      <c r="B9" s="1351"/>
      <c r="C9" s="2109"/>
      <c r="D9" s="2109"/>
      <c r="E9" s="2109"/>
      <c r="F9" s="2109"/>
      <c r="G9" s="2109"/>
      <c r="H9" s="2109"/>
      <c r="I9" s="2109"/>
      <c r="J9" s="2109"/>
      <c r="K9" s="2109"/>
      <c r="L9" s="2109"/>
      <c r="M9" s="2109"/>
      <c r="N9" s="2109"/>
      <c r="O9" s="2109"/>
      <c r="P9" s="2109"/>
      <c r="Q9" s="650"/>
    </row>
    <row r="10" spans="1:32" s="1137" customFormat="1" ht="26.45" customHeight="1">
      <c r="A10" s="650"/>
      <c r="B10" s="1351"/>
      <c r="C10" s="2111" t="s">
        <v>1042</v>
      </c>
      <c r="D10" s="2111"/>
      <c r="E10" s="2111"/>
      <c r="F10" s="2111"/>
      <c r="G10" s="2111"/>
      <c r="H10" s="2111"/>
      <c r="I10" s="2111"/>
      <c r="J10" s="2111"/>
      <c r="K10" s="2111"/>
      <c r="L10" s="2111"/>
      <c r="M10" s="2111"/>
      <c r="N10" s="2111"/>
      <c r="O10" s="2111"/>
      <c r="P10" s="2111"/>
      <c r="Q10" s="650"/>
      <c r="AF10" s="1146"/>
    </row>
    <row r="11" spans="1:32" s="1137" customFormat="1" ht="12.6" customHeight="1">
      <c r="A11" s="650"/>
      <c r="B11" s="650"/>
      <c r="C11" s="650"/>
      <c r="D11" s="650"/>
      <c r="E11" s="650"/>
      <c r="F11" s="650"/>
      <c r="G11" s="650"/>
      <c r="H11" s="650"/>
      <c r="I11" s="650"/>
      <c r="J11" s="650"/>
      <c r="K11" s="650"/>
      <c r="L11" s="650"/>
      <c r="M11" s="650"/>
      <c r="N11" s="650"/>
      <c r="O11" s="650"/>
      <c r="P11" s="650"/>
      <c r="Q11" s="650"/>
      <c r="AF11" s="1146"/>
    </row>
    <row r="12" spans="1:32" s="1137" customFormat="1" ht="12.75">
      <c r="A12" s="650"/>
      <c r="B12" s="2112" t="s">
        <v>1005</v>
      </c>
      <c r="C12" s="2113"/>
      <c r="D12" s="2113"/>
      <c r="E12" s="2361" t="str">
        <f>"Four-quarter period ending "&amp;CurrQtr</f>
        <v>Four-quarter period ending T3 2023 
Bâle III révisé</v>
      </c>
      <c r="F12" s="2202"/>
      <c r="G12" s="2202"/>
      <c r="H12" s="2202"/>
      <c r="I12" s="2202"/>
      <c r="J12" s="2362"/>
      <c r="K12" s="2202" t="str">
        <f>"Four-quarter period ending "&amp;LastQtr</f>
        <v>Four-quarter period ending T2 2023 _x000D_
Bâle III révisé</v>
      </c>
      <c r="L12" s="2202"/>
      <c r="M12" s="2202"/>
      <c r="N12" s="2202"/>
      <c r="O12" s="2202"/>
      <c r="P12" s="2203"/>
      <c r="Q12" s="650"/>
      <c r="AF12" s="1146"/>
    </row>
    <row r="13" spans="1:32" s="1137" customFormat="1" ht="53.25">
      <c r="A13" s="650"/>
      <c r="B13" s="2114"/>
      <c r="C13" s="2115"/>
      <c r="D13" s="2115"/>
      <c r="E13" s="1378" t="s">
        <v>1044</v>
      </c>
      <c r="F13" s="1376" t="s">
        <v>1043</v>
      </c>
      <c r="G13" s="1376" t="s">
        <v>1045</v>
      </c>
      <c r="H13" s="1376" t="s">
        <v>1046</v>
      </c>
      <c r="I13" s="1376" t="s">
        <v>1047</v>
      </c>
      <c r="J13" s="1377" t="s">
        <v>1048</v>
      </c>
      <c r="K13" s="1378" t="s">
        <v>1044</v>
      </c>
      <c r="L13" s="1376" t="s">
        <v>1043</v>
      </c>
      <c r="M13" s="1376" t="s">
        <v>1045</v>
      </c>
      <c r="N13" s="1376" t="s">
        <v>1046</v>
      </c>
      <c r="O13" s="1376" t="s">
        <v>1047</v>
      </c>
      <c r="P13" s="1377" t="s">
        <v>1048</v>
      </c>
      <c r="Q13" s="650"/>
    </row>
    <row r="14" spans="1:32" s="1137" customFormat="1" ht="12.75">
      <c r="A14" s="650"/>
      <c r="B14" s="1375"/>
      <c r="C14" s="1374" t="s">
        <v>556</v>
      </c>
      <c r="D14" s="1374"/>
      <c r="E14" s="1373"/>
      <c r="F14" s="1371"/>
      <c r="G14" s="1371"/>
      <c r="H14" s="1371"/>
      <c r="I14" s="1371"/>
      <c r="J14" s="1372"/>
      <c r="K14" s="1371"/>
      <c r="L14" s="1371"/>
      <c r="M14" s="1371"/>
      <c r="N14" s="1371"/>
      <c r="O14" s="1371"/>
      <c r="P14" s="1370"/>
      <c r="Q14" s="650"/>
    </row>
    <row r="15" spans="1:32" s="1137" customFormat="1" ht="12.75">
      <c r="A15" s="650"/>
      <c r="B15" s="1145"/>
      <c r="C15" s="1144" t="s">
        <v>555</v>
      </c>
      <c r="D15" s="1144"/>
      <c r="E15" s="1369"/>
      <c r="F15" s="1367"/>
      <c r="G15" s="1367"/>
      <c r="H15" s="1367"/>
      <c r="I15" s="1367"/>
      <c r="J15" s="1368"/>
      <c r="K15" s="1367"/>
      <c r="L15" s="1367"/>
      <c r="M15" s="1367"/>
      <c r="N15" s="1367"/>
      <c r="O15" s="1367"/>
      <c r="P15" s="1151"/>
      <c r="Q15" s="650"/>
    </row>
    <row r="16" spans="1:32" s="1137" customFormat="1" ht="15">
      <c r="A16" s="650"/>
      <c r="B16" s="1145"/>
      <c r="C16" s="1144" t="s">
        <v>841</v>
      </c>
      <c r="D16" s="1144"/>
      <c r="E16" s="1366">
        <v>0.43</v>
      </c>
      <c r="F16" s="1365">
        <v>0.35</v>
      </c>
      <c r="G16" s="1365">
        <v>0</v>
      </c>
      <c r="H16" s="1365">
        <v>0</v>
      </c>
      <c r="I16" s="1364">
        <v>0</v>
      </c>
      <c r="J16" s="1363">
        <v>0</v>
      </c>
      <c r="K16" s="1362">
        <v>0.46</v>
      </c>
      <c r="L16" s="1362">
        <v>0.33</v>
      </c>
      <c r="M16" s="1362">
        <v>0</v>
      </c>
      <c r="N16" s="1362">
        <v>0</v>
      </c>
      <c r="O16" s="1361">
        <v>0</v>
      </c>
      <c r="P16" s="1360">
        <v>0</v>
      </c>
      <c r="Q16" s="650"/>
    </row>
    <row r="17" spans="1:17" s="1137" customFormat="1" ht="12.75">
      <c r="A17" s="650"/>
      <c r="B17" s="1145"/>
      <c r="C17" s="1144" t="s">
        <v>554</v>
      </c>
      <c r="D17" s="1144"/>
      <c r="E17" s="1366">
        <v>0.35</v>
      </c>
      <c r="F17" s="1365">
        <v>0.18</v>
      </c>
      <c r="G17" s="1365">
        <v>17.41</v>
      </c>
      <c r="H17" s="1365">
        <v>11.94</v>
      </c>
      <c r="I17" s="1364">
        <v>0</v>
      </c>
      <c r="J17" s="1363">
        <v>0</v>
      </c>
      <c r="K17" s="1362">
        <v>0.36</v>
      </c>
      <c r="L17" s="1362">
        <v>0.17</v>
      </c>
      <c r="M17" s="1362">
        <v>17.3</v>
      </c>
      <c r="N17" s="1362">
        <v>12.02</v>
      </c>
      <c r="O17" s="1361">
        <v>0</v>
      </c>
      <c r="P17" s="1360">
        <v>0</v>
      </c>
      <c r="Q17" s="650"/>
    </row>
    <row r="18" spans="1:17" s="1137" customFormat="1" ht="12.75">
      <c r="A18" s="650"/>
      <c r="B18" s="1145"/>
      <c r="C18" s="1144" t="s">
        <v>553</v>
      </c>
      <c r="D18" s="1144"/>
      <c r="E18" s="1366">
        <v>0.2</v>
      </c>
      <c r="F18" s="1365">
        <v>0.13</v>
      </c>
      <c r="G18" s="1365">
        <v>27.64</v>
      </c>
      <c r="H18" s="1365">
        <v>18.04</v>
      </c>
      <c r="I18" s="1364">
        <v>68</v>
      </c>
      <c r="J18" s="1363">
        <v>65</v>
      </c>
      <c r="K18" s="1362">
        <v>0.2</v>
      </c>
      <c r="L18" s="1362">
        <v>0.12</v>
      </c>
      <c r="M18" s="1362">
        <v>27.46</v>
      </c>
      <c r="N18" s="1362">
        <v>19.18</v>
      </c>
      <c r="O18" s="1361">
        <v>52</v>
      </c>
      <c r="P18" s="1360">
        <v>48</v>
      </c>
      <c r="Q18" s="650"/>
    </row>
    <row r="19" spans="1:17" s="1137" customFormat="1" ht="24.75" customHeight="1">
      <c r="A19" s="650"/>
      <c r="B19" s="1145"/>
      <c r="C19" s="2358" t="s">
        <v>552</v>
      </c>
      <c r="D19" s="2359"/>
      <c r="E19" s="1366">
        <v>1.42</v>
      </c>
      <c r="F19" s="1365">
        <v>0.93</v>
      </c>
      <c r="G19" s="1365">
        <v>84.6</v>
      </c>
      <c r="H19" s="1365">
        <v>75.989999999999995</v>
      </c>
      <c r="I19" s="1364">
        <v>494</v>
      </c>
      <c r="J19" s="1363">
        <v>427</v>
      </c>
      <c r="K19" s="1362">
        <v>1.49</v>
      </c>
      <c r="L19" s="1362">
        <v>0.89</v>
      </c>
      <c r="M19" s="1362">
        <v>84.8</v>
      </c>
      <c r="N19" s="1362">
        <v>74.489999999999995</v>
      </c>
      <c r="O19" s="1361">
        <v>444</v>
      </c>
      <c r="P19" s="1360">
        <v>386</v>
      </c>
      <c r="Q19" s="650"/>
    </row>
    <row r="20" spans="1:17" s="1137" customFormat="1" ht="12.75">
      <c r="A20" s="650"/>
      <c r="B20" s="1359"/>
      <c r="C20" s="1140" t="s">
        <v>52</v>
      </c>
      <c r="D20" s="1140"/>
      <c r="E20" s="1358">
        <v>1.54</v>
      </c>
      <c r="F20" s="1357">
        <v>0.93</v>
      </c>
      <c r="G20" s="1357">
        <v>64.55</v>
      </c>
      <c r="H20" s="1357">
        <v>53.39</v>
      </c>
      <c r="I20" s="1356">
        <v>8</v>
      </c>
      <c r="J20" s="1355">
        <v>7</v>
      </c>
      <c r="K20" s="1354">
        <v>1.58</v>
      </c>
      <c r="L20" s="1354">
        <v>0.88</v>
      </c>
      <c r="M20" s="1354">
        <v>64.19</v>
      </c>
      <c r="N20" s="1354">
        <v>54.13</v>
      </c>
      <c r="O20" s="1353">
        <v>6</v>
      </c>
      <c r="P20" s="1352">
        <v>6</v>
      </c>
      <c r="Q20" s="650"/>
    </row>
    <row r="21" spans="1:17" s="1137" customFormat="1" ht="20.100000000000001" customHeight="1">
      <c r="A21" s="650"/>
      <c r="B21" s="1351"/>
      <c r="C21" s="651" t="s">
        <v>842</v>
      </c>
      <c r="D21" s="650"/>
      <c r="E21" s="650"/>
      <c r="F21" s="650"/>
      <c r="G21" s="650"/>
      <c r="H21" s="650"/>
      <c r="I21" s="650"/>
      <c r="J21" s="650"/>
      <c r="K21" s="650"/>
      <c r="L21" s="650"/>
      <c r="M21" s="650"/>
      <c r="N21" s="650"/>
      <c r="O21" s="650"/>
      <c r="P21" s="650"/>
      <c r="Q21" s="650"/>
    </row>
    <row r="22" spans="1:17" s="1137" customFormat="1" ht="12.75">
      <c r="A22" s="650"/>
      <c r="B22" s="1351"/>
      <c r="C22" s="651" t="s">
        <v>843</v>
      </c>
      <c r="D22" s="650"/>
      <c r="E22" s="650"/>
      <c r="F22" s="650"/>
      <c r="G22" s="650"/>
      <c r="H22" s="650"/>
      <c r="I22" s="650"/>
      <c r="J22" s="650"/>
      <c r="K22" s="650"/>
      <c r="L22" s="650"/>
      <c r="M22" s="650"/>
      <c r="N22" s="650"/>
      <c r="O22" s="650"/>
      <c r="P22" s="650"/>
      <c r="Q22" s="650"/>
    </row>
    <row r="23" spans="1:17" s="1137" customFormat="1" ht="12.75">
      <c r="A23" s="650"/>
      <c r="B23" s="1351"/>
      <c r="C23" s="651" t="s">
        <v>844</v>
      </c>
      <c r="D23" s="650"/>
      <c r="E23" s="650"/>
      <c r="F23" s="650"/>
      <c r="G23" s="650"/>
      <c r="H23" s="650"/>
      <c r="I23" s="650"/>
      <c r="J23" s="650"/>
      <c r="K23" s="650"/>
      <c r="L23" s="650"/>
      <c r="M23" s="650"/>
      <c r="N23" s="650"/>
      <c r="O23" s="650"/>
      <c r="P23" s="1128"/>
      <c r="Q23" s="650"/>
    </row>
    <row r="24" spans="1:17" s="1137" customFormat="1" ht="12.75">
      <c r="A24" s="650"/>
      <c r="B24" s="1351"/>
      <c r="C24" s="651" t="s">
        <v>845</v>
      </c>
      <c r="D24" s="650"/>
      <c r="E24" s="650"/>
      <c r="F24" s="650"/>
      <c r="G24" s="650"/>
      <c r="H24" s="650"/>
      <c r="I24" s="650"/>
      <c r="J24" s="650"/>
      <c r="K24" s="650"/>
      <c r="L24" s="650"/>
      <c r="M24" s="650"/>
      <c r="N24" s="650"/>
      <c r="O24" s="650"/>
      <c r="P24" s="650"/>
      <c r="Q24" s="650"/>
    </row>
    <row r="25" spans="1:17" s="1137" customFormat="1" ht="12.75">
      <c r="A25" s="650"/>
      <c r="B25" s="1351"/>
      <c r="C25" s="651" t="s">
        <v>846</v>
      </c>
      <c r="D25" s="650"/>
      <c r="E25" s="650"/>
      <c r="F25" s="650"/>
      <c r="G25" s="650"/>
      <c r="H25" s="650"/>
      <c r="I25" s="650"/>
      <c r="J25" s="650"/>
      <c r="K25" s="650"/>
      <c r="L25" s="650"/>
      <c r="M25" s="650"/>
      <c r="N25" s="650"/>
      <c r="O25" s="650"/>
      <c r="P25" s="650"/>
      <c r="Q25" s="650"/>
    </row>
    <row r="26" spans="1:17" s="1137" customFormat="1" ht="12.75">
      <c r="A26" s="650"/>
      <c r="B26" s="1351"/>
      <c r="C26" s="651" t="s">
        <v>847</v>
      </c>
      <c r="D26" s="650"/>
      <c r="E26" s="650"/>
      <c r="F26" s="650"/>
      <c r="G26" s="650"/>
      <c r="H26" s="650"/>
      <c r="I26" s="650"/>
      <c r="J26" s="650"/>
      <c r="K26" s="650"/>
      <c r="L26" s="650"/>
      <c r="M26" s="650"/>
      <c r="N26" s="650"/>
      <c r="O26" s="650"/>
      <c r="P26" s="650"/>
      <c r="Q26" s="650"/>
    </row>
    <row r="27" spans="1:17" s="1137" customFormat="1" ht="12.75">
      <c r="A27" s="650"/>
      <c r="B27" s="1351"/>
      <c r="C27" s="651" t="s">
        <v>848</v>
      </c>
      <c r="D27" s="650"/>
      <c r="E27" s="650"/>
      <c r="F27" s="650"/>
      <c r="G27" s="650"/>
      <c r="H27" s="650"/>
      <c r="I27" s="650"/>
      <c r="J27" s="650"/>
      <c r="K27" s="650"/>
      <c r="L27" s="650"/>
      <c r="M27" s="650"/>
      <c r="N27" s="650"/>
      <c r="O27" s="650"/>
      <c r="P27" s="1128"/>
      <c r="Q27" s="650"/>
    </row>
    <row r="28" spans="1:17" s="1137" customFormat="1" ht="12.75">
      <c r="A28" s="650"/>
      <c r="B28" s="1351"/>
      <c r="C28" s="651" t="s">
        <v>849</v>
      </c>
      <c r="D28" s="650"/>
      <c r="E28" s="650"/>
      <c r="F28" s="650"/>
      <c r="G28" s="650"/>
      <c r="H28" s="650"/>
      <c r="I28" s="650"/>
      <c r="J28" s="650"/>
      <c r="K28" s="650"/>
      <c r="L28" s="650"/>
      <c r="M28" s="650"/>
      <c r="N28" s="650"/>
      <c r="O28" s="650"/>
      <c r="P28" s="650"/>
      <c r="Q28" s="650"/>
    </row>
    <row r="29" spans="1:17" s="1137" customFormat="1" ht="3.75" customHeight="1">
      <c r="A29" s="650"/>
      <c r="B29" s="1351"/>
      <c r="C29" s="650"/>
      <c r="D29" s="650"/>
      <c r="E29" s="650"/>
      <c r="F29" s="650"/>
      <c r="G29" s="650"/>
      <c r="H29" s="650"/>
      <c r="I29" s="650"/>
      <c r="J29" s="650"/>
      <c r="K29" s="650"/>
      <c r="L29" s="650"/>
      <c r="M29" s="650"/>
      <c r="N29" s="650"/>
      <c r="O29" s="650"/>
      <c r="P29" s="650"/>
      <c r="Q29" s="650"/>
    </row>
    <row r="30" spans="1:17" s="1137" customFormat="1" ht="12.75" hidden="1">
      <c r="A30" s="650"/>
      <c r="P30" s="1146"/>
    </row>
    <row r="31" spans="1:17" s="1137" customFormat="1" ht="12.75" hidden="1">
      <c r="A31" s="650"/>
      <c r="P31" s="1146"/>
    </row>
    <row r="32" spans="1:17" s="1137" customFormat="1" ht="12.75" hidden="1">
      <c r="A32" s="650"/>
    </row>
    <row r="33" spans="1:16" s="1137" customFormat="1" ht="12.75" hidden="1">
      <c r="A33" s="650"/>
    </row>
    <row r="34" spans="1:16" s="1137" customFormat="1" ht="12.75" hidden="1">
      <c r="A34" s="650"/>
      <c r="P34" s="1146"/>
    </row>
    <row r="35" spans="1:16" s="1137" customFormat="1" ht="12.75" hidden="1">
      <c r="A35" s="650"/>
    </row>
    <row r="36" spans="1:16" s="1137" customFormat="1" ht="12.75" hidden="1">
      <c r="A36" s="650"/>
    </row>
    <row r="37" spans="1:16" s="1137" customFormat="1" ht="12.75" hidden="1">
      <c r="A37" s="650"/>
    </row>
    <row r="38" spans="1:16" s="1137" customFormat="1" ht="12.75" hidden="1">
      <c r="A38" s="650"/>
    </row>
    <row r="39" spans="1:16" s="1137" customFormat="1" ht="12.75" hidden="1">
      <c r="A39" s="650"/>
    </row>
    <row r="40" spans="1:16" s="1137" customFormat="1" ht="12.75" hidden="1">
      <c r="A40" s="650"/>
    </row>
    <row r="41" spans="1:16" s="1137" customFormat="1" ht="12.75" hidden="1">
      <c r="A41" s="650"/>
    </row>
    <row r="42" spans="1:16" s="1137" customFormat="1" ht="12.75" hidden="1">
      <c r="A42" s="650"/>
    </row>
    <row r="43" spans="1:16" s="1137" customFormat="1" ht="12.75" hidden="1">
      <c r="A43" s="650"/>
    </row>
    <row r="44" spans="1:16" s="1137" customFormat="1" ht="12.75" hidden="1">
      <c r="A44" s="650"/>
    </row>
    <row r="45" spans="1:16" s="1137" customFormat="1" ht="12.75" hidden="1">
      <c r="A45" s="650"/>
    </row>
    <row r="46" spans="1:16" s="1137" customFormat="1" ht="12.75" hidden="1">
      <c r="A46" s="650"/>
    </row>
    <row r="47" spans="1:16" s="1137" customFormat="1" ht="12.75" hidden="1">
      <c r="A47" s="650"/>
    </row>
    <row r="48" spans="1:16" s="1137" customFormat="1" ht="12.75" hidden="1">
      <c r="A48" s="650"/>
    </row>
    <row r="49" spans="1:1" s="1137" customFormat="1" ht="12.75" hidden="1">
      <c r="A49" s="650"/>
    </row>
    <row r="50" spans="1:1" s="1137" customFormat="1" ht="12.75" hidden="1">
      <c r="A50" s="650"/>
    </row>
    <row r="51" spans="1:1" s="1137" customFormat="1" ht="12.75" hidden="1">
      <c r="A51" s="650"/>
    </row>
    <row r="52" spans="1:1" s="1137" customFormat="1" ht="12.75" hidden="1">
      <c r="A52" s="650"/>
    </row>
    <row r="53" spans="1:1" s="1137" customFormat="1" ht="12.75" hidden="1">
      <c r="A53" s="650"/>
    </row>
    <row r="54" spans="1:1" s="1137" customFormat="1" ht="12.75" hidden="1">
      <c r="A54" s="650"/>
    </row>
    <row r="55" spans="1:1" s="1137" customFormat="1" ht="12.75" hidden="1">
      <c r="A55" s="650"/>
    </row>
    <row r="56" spans="1:1" s="1137" customFormat="1" ht="12.75" hidden="1">
      <c r="A56" s="650"/>
    </row>
    <row r="57" spans="1:1" s="1137" customFormat="1" ht="12.75" hidden="1">
      <c r="A57" s="650"/>
    </row>
    <row r="58" spans="1:1" s="1137" customFormat="1" ht="12.75" hidden="1">
      <c r="A58" s="650"/>
    </row>
    <row r="59" spans="1:1" s="1137" customFormat="1" ht="12.75" hidden="1">
      <c r="A59" s="650"/>
    </row>
    <row r="60" spans="1:1" s="1137" customFormat="1" ht="12.75" hidden="1">
      <c r="A60" s="650"/>
    </row>
    <row r="61" spans="1:1" s="1137" customFormat="1" ht="12.75" hidden="1">
      <c r="A61" s="650"/>
    </row>
    <row r="62" spans="1:1" s="1137" customFormat="1" ht="12.75" hidden="1">
      <c r="A62" s="650"/>
    </row>
    <row r="63" spans="1:1" s="1137" customFormat="1" ht="12.75" hidden="1">
      <c r="A63" s="650"/>
    </row>
    <row r="64" spans="1:1" s="1137" customFormat="1" ht="12.75" hidden="1">
      <c r="A64" s="650"/>
    </row>
    <row r="65" spans="1:1" s="1137" customFormat="1" ht="12.75" hidden="1">
      <c r="A65" s="650"/>
    </row>
    <row r="66" spans="1:1" s="1137" customFormat="1" ht="12.75" hidden="1">
      <c r="A66" s="650"/>
    </row>
    <row r="67" spans="1:1" s="1137" customFormat="1" ht="12.75" hidden="1">
      <c r="A67" s="650"/>
    </row>
    <row r="68" spans="1:1" s="1137" customFormat="1" ht="12.75" hidden="1">
      <c r="A68" s="650"/>
    </row>
    <row r="69" spans="1:1" s="1137" customFormat="1" ht="12.75" hidden="1">
      <c r="A69" s="650"/>
    </row>
    <row r="70" spans="1:1" s="1137" customFormat="1" ht="12.75" hidden="1">
      <c r="A70" s="650"/>
    </row>
    <row r="71" spans="1:1" s="1137" customFormat="1" ht="12.75" hidden="1">
      <c r="A71" s="650"/>
    </row>
    <row r="72" spans="1:1" s="1137" customFormat="1" ht="12.75" hidden="1">
      <c r="A72" s="650"/>
    </row>
    <row r="73" spans="1:1" s="1137" customFormat="1" ht="12.75" hidden="1">
      <c r="A73" s="650"/>
    </row>
    <row r="74" spans="1:1" s="1137" customFormat="1" ht="12.75" hidden="1">
      <c r="A74" s="650"/>
    </row>
    <row r="75" spans="1:1" s="1137" customFormat="1" ht="12.75" hidden="1">
      <c r="A75" s="650"/>
    </row>
    <row r="76" spans="1:1" s="1137" customFormat="1" ht="12.75" hidden="1">
      <c r="A76" s="650"/>
    </row>
    <row r="77" spans="1:1" s="1137" customFormat="1" ht="12.75" hidden="1">
      <c r="A77" s="650"/>
    </row>
    <row r="78" spans="1:1" s="1137" customFormat="1" ht="12.75" hidden="1">
      <c r="A78" s="650"/>
    </row>
    <row r="79" spans="1:1" s="1137" customFormat="1" ht="12.75" hidden="1">
      <c r="A79" s="650"/>
    </row>
    <row r="80" spans="1:1" s="1137" customFormat="1" ht="12.75" hidden="1">
      <c r="A80" s="650"/>
    </row>
    <row r="81" spans="1:1" s="1137" customFormat="1" ht="12.75" hidden="1">
      <c r="A81" s="650"/>
    </row>
    <row r="82" spans="1:1" s="1137" customFormat="1" ht="12.75" hidden="1">
      <c r="A82" s="650"/>
    </row>
    <row r="83" spans="1:1" s="1137" customFormat="1" ht="12.75" hidden="1">
      <c r="A83" s="650"/>
    </row>
    <row r="84" spans="1:1" s="1137" customFormat="1" ht="12.75" hidden="1">
      <c r="A84" s="650"/>
    </row>
    <row r="85" spans="1:1" s="1137" customFormat="1" ht="12.75" hidden="1">
      <c r="A85" s="650"/>
    </row>
    <row r="86" spans="1:1" s="1137" customFormat="1" ht="12.75" hidden="1">
      <c r="A86" s="650"/>
    </row>
    <row r="87" spans="1:1" s="1137" customFormat="1" ht="12.75" hidden="1">
      <c r="A87" s="650"/>
    </row>
    <row r="88" spans="1:1" s="1137" customFormat="1" ht="12.75" hidden="1">
      <c r="A88" s="650"/>
    </row>
    <row r="89" spans="1:1" s="1137" customFormat="1" ht="12.75" hidden="1">
      <c r="A89" s="650"/>
    </row>
    <row r="90" spans="1:1" s="1137" customFormat="1" ht="12.75" hidden="1">
      <c r="A90" s="650"/>
    </row>
    <row r="91" spans="1:1" s="1137" customFormat="1" ht="12.75" hidden="1">
      <c r="A91" s="650"/>
    </row>
    <row r="92" spans="1:1" s="1137" customFormat="1" ht="12.75" hidden="1">
      <c r="A92" s="650"/>
    </row>
    <row r="93" spans="1:1" s="1137" customFormat="1" ht="12.75" hidden="1">
      <c r="A93" s="650"/>
    </row>
    <row r="94" spans="1:1" s="1137" customFormat="1" ht="12.75" hidden="1">
      <c r="A94" s="650"/>
    </row>
    <row r="95" spans="1:1" s="1137" customFormat="1" ht="12.75" hidden="1">
      <c r="A95" s="650"/>
    </row>
    <row r="96" spans="1:1" s="1137" customFormat="1" ht="12.75" hidden="1">
      <c r="A96" s="650"/>
    </row>
    <row r="97" spans="1:1" s="1137" customFormat="1" ht="12.75" hidden="1">
      <c r="A97" s="650"/>
    </row>
    <row r="98" spans="1:1" s="1137" customFormat="1" ht="12.75" hidden="1">
      <c r="A98" s="650"/>
    </row>
    <row r="99" spans="1:1" s="1137" customFormat="1" ht="12.75" hidden="1">
      <c r="A99" s="650"/>
    </row>
    <row r="100" spans="1:1" s="1137" customFormat="1" ht="12.75" hidden="1">
      <c r="A100" s="650"/>
    </row>
    <row r="101" spans="1:1" s="1137" customFormat="1" ht="12.75" hidden="1">
      <c r="A101" s="650"/>
    </row>
    <row r="102" spans="1:1" s="1137" customFormat="1" ht="12.75" hidden="1">
      <c r="A102" s="650"/>
    </row>
    <row r="103" spans="1:1" s="1137" customFormat="1" ht="12.75" hidden="1">
      <c r="A103" s="650"/>
    </row>
    <row r="104" spans="1:1" s="1137" customFormat="1" ht="12.75" hidden="1">
      <c r="A104" s="650"/>
    </row>
    <row r="105" spans="1:1" s="1137" customFormat="1" ht="12.75" hidden="1">
      <c r="A105" s="650"/>
    </row>
    <row r="106" spans="1:1" s="1137" customFormat="1" ht="12.75" hidden="1">
      <c r="A106" s="650"/>
    </row>
    <row r="107" spans="1:1" s="1137" customFormat="1" ht="12.75" hidden="1">
      <c r="A107" s="650"/>
    </row>
    <row r="108" spans="1:1" s="1137" customFormat="1" ht="12.75" hidden="1">
      <c r="A108" s="650"/>
    </row>
  </sheetData>
  <mergeCells count="10">
    <mergeCell ref="C19:D19"/>
    <mergeCell ref="E4:P4"/>
    <mergeCell ref="K12:P12"/>
    <mergeCell ref="E12:J12"/>
    <mergeCell ref="B5:D6"/>
    <mergeCell ref="B12:D13"/>
    <mergeCell ref="C8:P9"/>
    <mergeCell ref="E5:J5"/>
    <mergeCell ref="K5:P5"/>
    <mergeCell ref="C10:P10"/>
  </mergeCells>
  <hyperlinks>
    <hyperlink ref="B1" location="ToC!A1" display="Retour à la table des matières" xr:uid="{00000000-0004-0000-3100-000000000000}"/>
  </hyperlinks>
  <pageMargins left="0.51181102362204722" right="0.51181102362204722" top="0.51181102362204722" bottom="0.51181102362204722" header="0.23622047244094491" footer="0.23622047244094491"/>
  <pageSetup scale="66" firstPageNumber="6" orientation="landscape" r:id="rId1"/>
  <headerFooter>
    <oddFooter>&amp;L&amp;G&amp;CInformations supplémentaires sur les 
fonds propres réglementaires&amp;RPage &amp;P de &amp;N]</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B7D4F-8C35-44BD-A2BF-A9CB385B0EFE}">
  <sheetPr codeName="Sheet47">
    <tabColor rgb="FF92D050"/>
    <pageSetUpPr fitToPage="1"/>
  </sheetPr>
  <dimension ref="A1:T107"/>
  <sheetViews>
    <sheetView zoomScale="85" zoomScaleNormal="85" zoomScaleSheetLayoutView="100" workbookViewId="0"/>
  </sheetViews>
  <sheetFormatPr defaultColWidth="0" defaultRowHeight="0" customHeight="1" zeroHeight="1"/>
  <cols>
    <col min="1" max="1" width="1.42578125" customWidth="1"/>
    <col min="2" max="2" width="3.42578125" customWidth="1"/>
    <col min="3" max="3" width="42.85546875" customWidth="1"/>
    <col min="4" max="19" width="14.85546875" customWidth="1"/>
    <col min="20" max="20" width="1.42578125" customWidth="1"/>
    <col min="21" max="16384" width="20.42578125" hidden="1"/>
  </cols>
  <sheetData>
    <row r="1" spans="1:20" s="1296" customFormat="1" ht="12.2" customHeight="1">
      <c r="A1" s="1298"/>
      <c r="B1" s="100" t="s">
        <v>5</v>
      </c>
      <c r="C1" s="1298"/>
      <c r="D1" s="1350"/>
      <c r="E1" s="1350"/>
      <c r="F1" s="1298"/>
      <c r="G1" s="1298"/>
      <c r="H1" s="1298"/>
      <c r="I1" s="1298"/>
      <c r="J1" s="1298"/>
      <c r="K1" s="1298"/>
      <c r="L1" s="1298"/>
      <c r="M1" s="1298"/>
      <c r="N1" s="1298"/>
      <c r="O1" s="1298"/>
      <c r="P1" s="1298"/>
      <c r="Q1" s="1298"/>
      <c r="R1" s="1298"/>
      <c r="S1" s="1298"/>
      <c r="T1" s="1298"/>
    </row>
    <row r="2" spans="1:20" s="1289" customFormat="1" ht="20.100000000000001" customHeight="1">
      <c r="A2" s="1290"/>
      <c r="B2" s="1154" t="s">
        <v>1049</v>
      </c>
      <c r="C2" s="1133"/>
      <c r="D2" s="1133"/>
      <c r="E2" s="1133"/>
      <c r="F2" s="1133"/>
      <c r="G2" s="1133"/>
      <c r="H2" s="1133"/>
      <c r="I2" s="1133"/>
      <c r="J2" s="1133"/>
      <c r="K2" s="1133"/>
      <c r="L2" s="1133"/>
      <c r="M2" s="1133"/>
      <c r="N2" s="1133"/>
      <c r="O2" s="1133"/>
      <c r="P2" s="1133"/>
      <c r="Q2" s="1133"/>
      <c r="R2" s="1133"/>
      <c r="S2" s="1291"/>
      <c r="T2" s="1290"/>
    </row>
    <row r="3" spans="1:20" ht="15" customHeight="1">
      <c r="A3" s="1"/>
      <c r="B3" s="1451" t="s">
        <v>701</v>
      </c>
      <c r="C3" s="1450"/>
      <c r="D3" s="2370" t="str">
        <f>CurrQtr</f>
        <v>T3 2023 
Bâle III révisé</v>
      </c>
      <c r="E3" s="2371"/>
      <c r="F3" s="2371"/>
      <c r="G3" s="2372"/>
      <c r="H3" s="2371" t="str">
        <f>LastQtr</f>
        <v>T2 2023 _x000D_
Bâle III révisé</v>
      </c>
      <c r="I3" s="2371"/>
      <c r="J3" s="2371"/>
      <c r="K3" s="2371"/>
      <c r="L3" s="2370" t="str">
        <f>Last2Qtr</f>
        <v>T1 2023 _x000D_
Bâle III</v>
      </c>
      <c r="M3" s="2371"/>
      <c r="N3" s="2371"/>
      <c r="O3" s="2372"/>
      <c r="P3" s="2371" t="str">
        <f>Last3Qtr</f>
        <v>T4 2022 _x000D_
Bâle III</v>
      </c>
      <c r="Q3" s="2371"/>
      <c r="R3" s="2371"/>
      <c r="S3" s="2372"/>
      <c r="T3" s="1"/>
    </row>
    <row r="4" spans="1:20" ht="64.5" customHeight="1">
      <c r="A4" s="1"/>
      <c r="B4" s="1449" t="s">
        <v>567</v>
      </c>
      <c r="C4" s="1448"/>
      <c r="D4" s="1447" t="s">
        <v>551</v>
      </c>
      <c r="E4" s="1446" t="s">
        <v>557</v>
      </c>
      <c r="F4" s="1446" t="s">
        <v>1050</v>
      </c>
      <c r="G4" s="1445" t="s">
        <v>1342</v>
      </c>
      <c r="H4" s="1447" t="s">
        <v>551</v>
      </c>
      <c r="I4" s="1446" t="s">
        <v>557</v>
      </c>
      <c r="J4" s="1446" t="s">
        <v>1050</v>
      </c>
      <c r="K4" s="1445" t="s">
        <v>1342</v>
      </c>
      <c r="L4" s="1447" t="s">
        <v>551</v>
      </c>
      <c r="M4" s="1446" t="s">
        <v>557</v>
      </c>
      <c r="N4" s="1446" t="s">
        <v>1050</v>
      </c>
      <c r="O4" s="1445" t="s">
        <v>1342</v>
      </c>
      <c r="P4" s="1447" t="s">
        <v>551</v>
      </c>
      <c r="Q4" s="1446" t="s">
        <v>557</v>
      </c>
      <c r="R4" s="1446" t="s">
        <v>1050</v>
      </c>
      <c r="S4" s="1445" t="s">
        <v>1342</v>
      </c>
      <c r="T4" s="1"/>
    </row>
    <row r="5" spans="1:20" ht="17.45" customHeight="1">
      <c r="A5" s="1"/>
      <c r="B5" s="1444"/>
      <c r="C5" s="1443"/>
      <c r="D5" s="1442"/>
      <c r="E5" s="1440"/>
      <c r="F5" s="1440"/>
      <c r="G5" s="1439"/>
      <c r="H5" s="1441"/>
      <c r="I5" s="1440"/>
      <c r="J5" s="1440"/>
      <c r="K5" s="1440"/>
      <c r="L5" s="1442"/>
      <c r="M5" s="1440"/>
      <c r="N5" s="1440"/>
      <c r="O5" s="1439"/>
      <c r="P5" s="1441"/>
      <c r="Q5" s="1440"/>
      <c r="R5" s="1440"/>
      <c r="S5" s="1439"/>
      <c r="T5" s="1"/>
    </row>
    <row r="6" spans="1:20" ht="15">
      <c r="A6" s="1"/>
      <c r="B6" s="1424" t="s">
        <v>564</v>
      </c>
      <c r="C6" s="1434"/>
      <c r="D6" s="1438"/>
      <c r="E6" s="1436"/>
      <c r="F6" s="1436"/>
      <c r="G6" s="1435"/>
      <c r="H6" s="1437"/>
      <c r="I6" s="1436"/>
      <c r="J6" s="1436"/>
      <c r="K6" s="1436"/>
      <c r="L6" s="1438"/>
      <c r="M6" s="1436"/>
      <c r="N6" s="1436"/>
      <c r="O6" s="1435"/>
      <c r="P6" s="1437"/>
      <c r="Q6" s="1436"/>
      <c r="R6" s="1436"/>
      <c r="S6" s="1435"/>
      <c r="T6" s="1"/>
    </row>
    <row r="7" spans="1:20" ht="15">
      <c r="A7" s="1"/>
      <c r="B7" s="1419" t="s">
        <v>563</v>
      </c>
      <c r="C7" s="1434"/>
      <c r="D7" s="1417">
        <v>593102</v>
      </c>
      <c r="E7" s="1415">
        <v>135</v>
      </c>
      <c r="F7" s="1415">
        <v>82</v>
      </c>
      <c r="G7" s="1414">
        <v>49</v>
      </c>
      <c r="H7" s="1416">
        <v>628797</v>
      </c>
      <c r="I7" s="1415">
        <v>164</v>
      </c>
      <c r="J7" s="1415">
        <v>114</v>
      </c>
      <c r="K7" s="1415">
        <v>47</v>
      </c>
      <c r="L7" s="1417">
        <v>489491</v>
      </c>
      <c r="M7" s="1415">
        <v>215</v>
      </c>
      <c r="N7" s="1415">
        <v>140</v>
      </c>
      <c r="O7" s="1414">
        <v>72</v>
      </c>
      <c r="P7" s="1416">
        <v>338279</v>
      </c>
      <c r="Q7" s="1415">
        <v>311</v>
      </c>
      <c r="R7" s="1415">
        <v>103</v>
      </c>
      <c r="S7" s="1414">
        <v>55</v>
      </c>
      <c r="T7" s="1"/>
    </row>
    <row r="8" spans="1:20" ht="15">
      <c r="A8" s="1"/>
      <c r="B8" s="1419" t="s">
        <v>560</v>
      </c>
      <c r="C8" s="1434"/>
      <c r="D8" s="1417">
        <v>6102063</v>
      </c>
      <c r="E8" s="1415">
        <v>4559</v>
      </c>
      <c r="F8" s="1415">
        <v>7499</v>
      </c>
      <c r="G8" s="1414">
        <v>657</v>
      </c>
      <c r="H8" s="1416">
        <v>5883321</v>
      </c>
      <c r="I8" s="1415">
        <v>4846</v>
      </c>
      <c r="J8" s="1415">
        <v>9071</v>
      </c>
      <c r="K8" s="1415">
        <v>967</v>
      </c>
      <c r="L8" s="1417">
        <v>5864829</v>
      </c>
      <c r="M8" s="1415">
        <v>4868</v>
      </c>
      <c r="N8" s="1415">
        <v>7345</v>
      </c>
      <c r="O8" s="1414">
        <v>773</v>
      </c>
      <c r="P8" s="1416">
        <v>5714698</v>
      </c>
      <c r="Q8" s="1415">
        <v>4331</v>
      </c>
      <c r="R8" s="1415">
        <v>7655</v>
      </c>
      <c r="S8" s="1414">
        <v>589</v>
      </c>
      <c r="T8" s="1"/>
    </row>
    <row r="9" spans="1:20" ht="15">
      <c r="A9" s="1"/>
      <c r="B9" s="1419" t="s">
        <v>565</v>
      </c>
      <c r="C9" s="1434"/>
      <c r="D9" s="1417">
        <v>47577</v>
      </c>
      <c r="E9" s="1415">
        <v>34</v>
      </c>
      <c r="F9" s="1415">
        <v>182</v>
      </c>
      <c r="G9" s="1414">
        <v>52</v>
      </c>
      <c r="H9" s="1416">
        <v>41260</v>
      </c>
      <c r="I9" s="1415">
        <v>214</v>
      </c>
      <c r="J9" s="1415">
        <v>103</v>
      </c>
      <c r="K9" s="1415">
        <v>35</v>
      </c>
      <c r="L9" s="1417">
        <v>37165</v>
      </c>
      <c r="M9" s="1415">
        <v>159</v>
      </c>
      <c r="N9" s="1415">
        <v>95</v>
      </c>
      <c r="O9" s="1414">
        <v>31</v>
      </c>
      <c r="P9" s="1416">
        <v>39321</v>
      </c>
      <c r="Q9" s="1415">
        <v>183</v>
      </c>
      <c r="R9" s="1415">
        <v>179</v>
      </c>
      <c r="S9" s="1414">
        <v>50</v>
      </c>
      <c r="T9" s="1"/>
    </row>
    <row r="10" spans="1:20" ht="15">
      <c r="A10" s="1"/>
      <c r="B10" s="1413" t="s">
        <v>566</v>
      </c>
      <c r="C10" s="1433"/>
      <c r="D10" s="1411">
        <v>56383</v>
      </c>
      <c r="E10" s="1409">
        <v>0</v>
      </c>
      <c r="F10" s="1409">
        <v>15</v>
      </c>
      <c r="G10" s="1408">
        <v>4</v>
      </c>
      <c r="H10" s="1410">
        <v>49866</v>
      </c>
      <c r="I10" s="1409">
        <v>0</v>
      </c>
      <c r="J10" s="1409">
        <v>8</v>
      </c>
      <c r="K10" s="1409">
        <v>2</v>
      </c>
      <c r="L10" s="1411">
        <v>44533</v>
      </c>
      <c r="M10" s="1409">
        <v>0</v>
      </c>
      <c r="N10" s="1409">
        <v>12</v>
      </c>
      <c r="O10" s="1408">
        <v>2</v>
      </c>
      <c r="P10" s="1410">
        <v>44567</v>
      </c>
      <c r="Q10" s="1409">
        <v>0</v>
      </c>
      <c r="R10" s="1409">
        <v>7</v>
      </c>
      <c r="S10" s="1408">
        <v>1</v>
      </c>
      <c r="T10" s="1"/>
    </row>
    <row r="11" spans="1:20" ht="15">
      <c r="A11" s="1"/>
      <c r="B11" s="1407" t="s">
        <v>58</v>
      </c>
      <c r="C11" s="1432"/>
      <c r="D11" s="1394">
        <v>6799125</v>
      </c>
      <c r="E11" s="1403">
        <v>4728</v>
      </c>
      <c r="F11" s="1403">
        <v>7778</v>
      </c>
      <c r="G11" s="1402">
        <v>762</v>
      </c>
      <c r="H11" s="1393">
        <v>6603244</v>
      </c>
      <c r="I11" s="1403">
        <v>5224</v>
      </c>
      <c r="J11" s="1403">
        <v>9296</v>
      </c>
      <c r="K11" s="1403">
        <v>1051</v>
      </c>
      <c r="L11" s="1394">
        <v>6436018</v>
      </c>
      <c r="M11" s="1403">
        <v>5242</v>
      </c>
      <c r="N11" s="1403">
        <v>7592</v>
      </c>
      <c r="O11" s="1402">
        <v>878</v>
      </c>
      <c r="P11" s="1393">
        <v>6136865</v>
      </c>
      <c r="Q11" s="1403">
        <v>4825</v>
      </c>
      <c r="R11" s="1403">
        <v>7944</v>
      </c>
      <c r="S11" s="1402">
        <v>695</v>
      </c>
      <c r="T11" s="1"/>
    </row>
    <row r="12" spans="1:20" ht="15">
      <c r="A12" s="1"/>
      <c r="B12" s="1430"/>
      <c r="C12" s="1431"/>
      <c r="D12" s="1428"/>
      <c r="E12" s="1426"/>
      <c r="F12" s="1426"/>
      <c r="G12" s="1425"/>
      <c r="H12" s="1427"/>
      <c r="I12" s="1426"/>
      <c r="J12" s="1426"/>
      <c r="K12" s="1426"/>
      <c r="L12" s="1428"/>
      <c r="M12" s="1426"/>
      <c r="N12" s="1426"/>
      <c r="O12" s="1425"/>
      <c r="P12" s="1427"/>
      <c r="Q12" s="1426"/>
      <c r="R12" s="1426"/>
      <c r="S12" s="1425"/>
      <c r="T12" s="1"/>
    </row>
    <row r="13" spans="1:20" ht="15">
      <c r="A13" s="1"/>
      <c r="B13" s="1424" t="s">
        <v>562</v>
      </c>
      <c r="C13" s="143"/>
      <c r="D13" s="1423"/>
      <c r="E13" s="1421"/>
      <c r="F13" s="1421"/>
      <c r="G13" s="1420"/>
      <c r="H13" s="1422"/>
      <c r="I13" s="1421"/>
      <c r="J13" s="1421"/>
      <c r="K13" s="1421"/>
      <c r="L13" s="1423"/>
      <c r="M13" s="1421"/>
      <c r="N13" s="1421"/>
      <c r="O13" s="1420"/>
      <c r="P13" s="1422"/>
      <c r="Q13" s="1421"/>
      <c r="R13" s="1421"/>
      <c r="S13" s="1420"/>
      <c r="T13" s="1"/>
    </row>
    <row r="14" spans="1:20" ht="15">
      <c r="A14" s="1"/>
      <c r="B14" s="1419" t="s">
        <v>561</v>
      </c>
      <c r="C14" s="143"/>
      <c r="D14" s="1417">
        <v>480516</v>
      </c>
      <c r="E14" s="1415">
        <v>1182</v>
      </c>
      <c r="F14" s="1415">
        <v>4573</v>
      </c>
      <c r="G14" s="1414">
        <v>1179</v>
      </c>
      <c r="H14" s="1416">
        <v>547110</v>
      </c>
      <c r="I14" s="1415">
        <v>1098</v>
      </c>
      <c r="J14" s="1415">
        <v>5161</v>
      </c>
      <c r="K14" s="1415">
        <v>1051</v>
      </c>
      <c r="L14" s="1417">
        <v>530097</v>
      </c>
      <c r="M14" s="1415">
        <v>1266</v>
      </c>
      <c r="N14" s="1415">
        <v>5253</v>
      </c>
      <c r="O14" s="1414">
        <v>1369</v>
      </c>
      <c r="P14" s="1416">
        <v>502593</v>
      </c>
      <c r="Q14" s="1415">
        <v>1784</v>
      </c>
      <c r="R14" s="1415">
        <v>6087</v>
      </c>
      <c r="S14" s="1414">
        <v>1430</v>
      </c>
      <c r="T14" s="1"/>
    </row>
    <row r="15" spans="1:20" ht="15">
      <c r="A15" s="1"/>
      <c r="B15" s="1419" t="s">
        <v>560</v>
      </c>
      <c r="C15" s="167"/>
      <c r="D15" s="1417">
        <v>800074</v>
      </c>
      <c r="E15" s="1415">
        <v>2209</v>
      </c>
      <c r="F15" s="1415">
        <v>11529</v>
      </c>
      <c r="G15" s="1414">
        <v>2473</v>
      </c>
      <c r="H15" s="1416">
        <v>762723</v>
      </c>
      <c r="I15" s="1415">
        <v>1351</v>
      </c>
      <c r="J15" s="1415">
        <v>8611</v>
      </c>
      <c r="K15" s="1415">
        <v>2059</v>
      </c>
      <c r="L15" s="1417">
        <v>731669</v>
      </c>
      <c r="M15" s="1415">
        <v>1636</v>
      </c>
      <c r="N15" s="1415">
        <v>10557</v>
      </c>
      <c r="O15" s="1414">
        <v>2413</v>
      </c>
      <c r="P15" s="1416">
        <v>696549</v>
      </c>
      <c r="Q15" s="1415">
        <v>2147</v>
      </c>
      <c r="R15" s="1415">
        <v>10338</v>
      </c>
      <c r="S15" s="1414">
        <v>2281</v>
      </c>
      <c r="T15" s="1"/>
    </row>
    <row r="16" spans="1:20" ht="15">
      <c r="A16" s="1"/>
      <c r="B16" s="1419" t="s">
        <v>565</v>
      </c>
      <c r="C16" s="167"/>
      <c r="D16" s="1417">
        <v>31299</v>
      </c>
      <c r="E16" s="1415">
        <v>136</v>
      </c>
      <c r="F16" s="1415">
        <v>334</v>
      </c>
      <c r="G16" s="1414">
        <v>149</v>
      </c>
      <c r="H16" s="1416">
        <v>28755</v>
      </c>
      <c r="I16" s="1415">
        <v>419</v>
      </c>
      <c r="J16" s="1415">
        <v>399</v>
      </c>
      <c r="K16" s="1415">
        <v>95</v>
      </c>
      <c r="L16" s="1417">
        <v>29289</v>
      </c>
      <c r="M16" s="1415">
        <v>409</v>
      </c>
      <c r="N16" s="1415">
        <v>430</v>
      </c>
      <c r="O16" s="1414">
        <v>158</v>
      </c>
      <c r="P16" s="1416">
        <v>25783</v>
      </c>
      <c r="Q16" s="1415">
        <v>472</v>
      </c>
      <c r="R16" s="1415">
        <v>638</v>
      </c>
      <c r="S16" s="1414">
        <v>172</v>
      </c>
      <c r="T16" s="1"/>
    </row>
    <row r="17" spans="1:20" ht="15">
      <c r="A17" s="1"/>
      <c r="B17" s="1413" t="s">
        <v>566</v>
      </c>
      <c r="C17" s="1412"/>
      <c r="D17" s="1411">
        <v>32628</v>
      </c>
      <c r="E17" s="1409">
        <v>0</v>
      </c>
      <c r="F17" s="1409">
        <v>31</v>
      </c>
      <c r="G17" s="1408">
        <v>10</v>
      </c>
      <c r="H17" s="1410">
        <v>32840</v>
      </c>
      <c r="I17" s="1409">
        <v>0</v>
      </c>
      <c r="J17" s="1409">
        <v>14</v>
      </c>
      <c r="K17" s="1409">
        <v>5</v>
      </c>
      <c r="L17" s="1411">
        <v>33215</v>
      </c>
      <c r="M17" s="1409">
        <v>0</v>
      </c>
      <c r="N17" s="1409">
        <v>29</v>
      </c>
      <c r="O17" s="1408">
        <v>8</v>
      </c>
      <c r="P17" s="1410">
        <v>26716</v>
      </c>
      <c r="Q17" s="1409">
        <v>0</v>
      </c>
      <c r="R17" s="1409">
        <v>16</v>
      </c>
      <c r="S17" s="1408">
        <v>3</v>
      </c>
      <c r="T17" s="1"/>
    </row>
    <row r="18" spans="1:20" ht="15">
      <c r="A18" s="1"/>
      <c r="B18" s="1407" t="s">
        <v>58</v>
      </c>
      <c r="C18" s="1395"/>
      <c r="D18" s="1394">
        <v>1344517</v>
      </c>
      <c r="E18" s="1403">
        <v>3527</v>
      </c>
      <c r="F18" s="1403">
        <v>16467</v>
      </c>
      <c r="G18" s="1402">
        <v>3811</v>
      </c>
      <c r="H18" s="1393">
        <v>1371428</v>
      </c>
      <c r="I18" s="1403">
        <v>2868</v>
      </c>
      <c r="J18" s="1403">
        <v>14185</v>
      </c>
      <c r="K18" s="1403">
        <v>3210</v>
      </c>
      <c r="L18" s="1394">
        <v>1324270</v>
      </c>
      <c r="M18" s="1403">
        <v>3311</v>
      </c>
      <c r="N18" s="1403">
        <v>16269</v>
      </c>
      <c r="O18" s="1402">
        <v>3948</v>
      </c>
      <c r="P18" s="1393">
        <v>1251641</v>
      </c>
      <c r="Q18" s="1403">
        <v>4403</v>
      </c>
      <c r="R18" s="1403">
        <v>17079</v>
      </c>
      <c r="S18" s="1402">
        <v>3886</v>
      </c>
      <c r="T18" s="1"/>
    </row>
    <row r="19" spans="1:20" ht="15">
      <c r="A19" s="1"/>
      <c r="B19" s="1430"/>
      <c r="C19" s="1429"/>
      <c r="D19" s="1428"/>
      <c r="E19" s="1426"/>
      <c r="F19" s="1426"/>
      <c r="G19" s="1425"/>
      <c r="H19" s="1427"/>
      <c r="I19" s="1426"/>
      <c r="J19" s="1426"/>
      <c r="K19" s="1426"/>
      <c r="L19" s="1428"/>
      <c r="M19" s="1426"/>
      <c r="N19" s="1426"/>
      <c r="O19" s="1425"/>
      <c r="P19" s="1427"/>
      <c r="Q19" s="1426"/>
      <c r="R19" s="1426"/>
      <c r="S19" s="1425"/>
      <c r="T19" s="1"/>
    </row>
    <row r="20" spans="1:20" ht="15">
      <c r="A20" s="1"/>
      <c r="B20" s="1424" t="s">
        <v>559</v>
      </c>
      <c r="C20" s="1418"/>
      <c r="D20" s="1423"/>
      <c r="E20" s="1421"/>
      <c r="F20" s="1421"/>
      <c r="G20" s="1420"/>
      <c r="H20" s="1422"/>
      <c r="I20" s="1421"/>
      <c r="J20" s="1421"/>
      <c r="K20" s="1421"/>
      <c r="L20" s="1423"/>
      <c r="M20" s="1421"/>
      <c r="N20" s="1421"/>
      <c r="O20" s="1420"/>
      <c r="P20" s="1422"/>
      <c r="Q20" s="1421"/>
      <c r="R20" s="1421"/>
      <c r="S20" s="1420"/>
      <c r="T20" s="1"/>
    </row>
    <row r="21" spans="1:20" ht="15">
      <c r="A21" s="1"/>
      <c r="B21" s="1419" t="s">
        <v>150</v>
      </c>
      <c r="C21" s="1418"/>
      <c r="D21" s="1417">
        <v>125266</v>
      </c>
      <c r="E21" s="1415">
        <v>1258</v>
      </c>
      <c r="F21" s="1415">
        <v>8490</v>
      </c>
      <c r="G21" s="1414">
        <v>1224</v>
      </c>
      <c r="H21" s="1416">
        <v>122493</v>
      </c>
      <c r="I21" s="1415">
        <v>1050</v>
      </c>
      <c r="J21" s="1415">
        <v>7662</v>
      </c>
      <c r="K21" s="1415">
        <v>1260</v>
      </c>
      <c r="L21" s="1417">
        <v>112962</v>
      </c>
      <c r="M21" s="1415">
        <v>842</v>
      </c>
      <c r="N21" s="1415">
        <v>7535</v>
      </c>
      <c r="O21" s="1414">
        <v>1123</v>
      </c>
      <c r="P21" s="1416">
        <v>119962</v>
      </c>
      <c r="Q21" s="1415">
        <v>636</v>
      </c>
      <c r="R21" s="1415">
        <v>6534</v>
      </c>
      <c r="S21" s="1414">
        <v>968</v>
      </c>
      <c r="T21" s="1"/>
    </row>
    <row r="22" spans="1:20" ht="15">
      <c r="A22" s="1"/>
      <c r="B22" s="1419" t="s">
        <v>558</v>
      </c>
      <c r="C22" s="1418"/>
      <c r="D22" s="1417">
        <v>30390</v>
      </c>
      <c r="E22" s="1415">
        <v>237</v>
      </c>
      <c r="F22" s="1415">
        <v>309</v>
      </c>
      <c r="G22" s="1414">
        <v>91</v>
      </c>
      <c r="H22" s="1416">
        <v>27685</v>
      </c>
      <c r="I22" s="1415">
        <v>203</v>
      </c>
      <c r="J22" s="1415">
        <v>207</v>
      </c>
      <c r="K22" s="1415">
        <v>61</v>
      </c>
      <c r="L22" s="1417">
        <v>28868</v>
      </c>
      <c r="M22" s="1415">
        <v>196</v>
      </c>
      <c r="N22" s="1415">
        <v>236</v>
      </c>
      <c r="O22" s="1414">
        <v>83</v>
      </c>
      <c r="P22" s="1416">
        <v>27034</v>
      </c>
      <c r="Q22" s="1415">
        <v>271</v>
      </c>
      <c r="R22" s="1415">
        <v>415</v>
      </c>
      <c r="S22" s="1414">
        <v>136</v>
      </c>
      <c r="T22" s="1"/>
    </row>
    <row r="23" spans="1:20" ht="15">
      <c r="A23" s="1"/>
      <c r="B23" s="1413" t="s">
        <v>715</v>
      </c>
      <c r="C23" s="1412"/>
      <c r="D23" s="1411">
        <v>52084</v>
      </c>
      <c r="E23" s="1409">
        <v>1319</v>
      </c>
      <c r="F23" s="1409">
        <v>3085</v>
      </c>
      <c r="G23" s="1408">
        <v>360</v>
      </c>
      <c r="H23" s="1410">
        <v>57207</v>
      </c>
      <c r="I23" s="1409">
        <v>1428</v>
      </c>
      <c r="J23" s="1409">
        <v>7551</v>
      </c>
      <c r="K23" s="1409">
        <v>472</v>
      </c>
      <c r="L23" s="1411">
        <v>58957</v>
      </c>
      <c r="M23" s="1409">
        <v>2788</v>
      </c>
      <c r="N23" s="1409">
        <v>6412</v>
      </c>
      <c r="O23" s="1408">
        <v>424</v>
      </c>
      <c r="P23" s="1410">
        <v>62788</v>
      </c>
      <c r="Q23" s="1409">
        <v>2636</v>
      </c>
      <c r="R23" s="1409">
        <v>9057</v>
      </c>
      <c r="S23" s="1408">
        <v>649</v>
      </c>
      <c r="T23" s="1"/>
    </row>
    <row r="24" spans="1:20" ht="15">
      <c r="A24" s="1"/>
      <c r="B24" s="1407" t="s">
        <v>58</v>
      </c>
      <c r="C24" s="1395"/>
      <c r="D24" s="1394">
        <v>207740</v>
      </c>
      <c r="E24" s="1403">
        <v>2814</v>
      </c>
      <c r="F24" s="1403">
        <v>11884</v>
      </c>
      <c r="G24" s="1402">
        <v>1675</v>
      </c>
      <c r="H24" s="1393">
        <v>207385</v>
      </c>
      <c r="I24" s="1403">
        <v>2681</v>
      </c>
      <c r="J24" s="1403">
        <v>15420</v>
      </c>
      <c r="K24" s="1403">
        <v>1793</v>
      </c>
      <c r="L24" s="1394">
        <v>200787</v>
      </c>
      <c r="M24" s="1403">
        <v>3826</v>
      </c>
      <c r="N24" s="1403">
        <v>14183</v>
      </c>
      <c r="O24" s="1402">
        <v>1630</v>
      </c>
      <c r="P24" s="1393">
        <v>209784</v>
      </c>
      <c r="Q24" s="1403">
        <v>3543</v>
      </c>
      <c r="R24" s="1403">
        <v>16006</v>
      </c>
      <c r="S24" s="1402">
        <v>1753</v>
      </c>
      <c r="T24" s="1"/>
    </row>
    <row r="25" spans="1:20" ht="15">
      <c r="A25" s="1"/>
      <c r="B25" s="1406"/>
      <c r="C25" s="1390"/>
      <c r="D25" s="1399"/>
      <c r="E25" s="1398"/>
      <c r="F25" s="1398"/>
      <c r="G25" s="1405"/>
      <c r="H25" s="1398"/>
      <c r="I25" s="1398"/>
      <c r="J25" s="1398"/>
      <c r="K25" s="1398"/>
      <c r="L25" s="1399"/>
      <c r="M25" s="1398"/>
      <c r="N25" s="1398"/>
      <c r="O25" s="1405"/>
      <c r="P25" s="1398"/>
      <c r="Q25" s="1398"/>
      <c r="R25" s="1398"/>
      <c r="S25" s="1405"/>
      <c r="T25" s="1"/>
    </row>
    <row r="26" spans="1:20" ht="15">
      <c r="A26" s="1"/>
      <c r="B26" s="1404" t="s">
        <v>1120</v>
      </c>
      <c r="C26" s="1395"/>
      <c r="D26" s="1399"/>
      <c r="E26" s="1398"/>
      <c r="F26" s="1398"/>
      <c r="G26" s="1402">
        <v>4356</v>
      </c>
      <c r="H26" s="1399"/>
      <c r="I26" s="1398"/>
      <c r="J26" s="1398"/>
      <c r="K26" s="1403">
        <v>5658</v>
      </c>
      <c r="L26" s="1399"/>
      <c r="M26" s="1398"/>
      <c r="N26" s="1398"/>
      <c r="O26" s="1402">
        <v>5743</v>
      </c>
      <c r="P26" s="1399"/>
      <c r="Q26" s="1398"/>
      <c r="R26" s="1398"/>
      <c r="S26" s="1402">
        <v>6422</v>
      </c>
      <c r="T26" s="1"/>
    </row>
    <row r="27" spans="1:20" ht="15">
      <c r="A27" s="1"/>
      <c r="B27" s="1401"/>
      <c r="C27" s="1390"/>
      <c r="D27" s="1399"/>
      <c r="E27" s="1397"/>
      <c r="F27" s="1397"/>
      <c r="G27" s="1396"/>
      <c r="H27" s="1398"/>
      <c r="I27" s="1397"/>
      <c r="J27" s="1397"/>
      <c r="K27" s="1400"/>
      <c r="L27" s="1399"/>
      <c r="M27" s="1397"/>
      <c r="N27" s="1397"/>
      <c r="O27" s="1396"/>
      <c r="P27" s="1398"/>
      <c r="Q27" s="1397"/>
      <c r="R27" s="1397"/>
      <c r="S27" s="1396"/>
      <c r="T27" s="1"/>
    </row>
    <row r="28" spans="1:20" ht="15">
      <c r="A28" s="1"/>
      <c r="B28" s="1404" t="s">
        <v>1417</v>
      </c>
      <c r="C28" s="1395"/>
      <c r="D28" s="1394">
        <v>8351382</v>
      </c>
      <c r="E28" s="1393">
        <v>11069</v>
      </c>
      <c r="F28" s="1393">
        <v>36129</v>
      </c>
      <c r="G28" s="1392">
        <v>10604</v>
      </c>
      <c r="H28" s="1393">
        <v>8182057</v>
      </c>
      <c r="I28" s="1393">
        <v>10773</v>
      </c>
      <c r="J28" s="1393">
        <v>38901</v>
      </c>
      <c r="K28" s="1393">
        <v>11712</v>
      </c>
      <c r="L28" s="1394">
        <v>7961075</v>
      </c>
      <c r="M28" s="1393">
        <v>12379</v>
      </c>
      <c r="N28" s="1393">
        <v>38044</v>
      </c>
      <c r="O28" s="1392">
        <v>12199</v>
      </c>
      <c r="P28" s="1393">
        <v>7598290</v>
      </c>
      <c r="Q28" s="1393">
        <v>12771</v>
      </c>
      <c r="R28" s="1393">
        <v>41029</v>
      </c>
      <c r="S28" s="1392">
        <v>12756</v>
      </c>
      <c r="T28" s="1"/>
    </row>
    <row r="29" spans="1:20" ht="15">
      <c r="A29" s="1"/>
      <c r="B29" s="1391"/>
      <c r="C29" s="1390"/>
      <c r="D29" s="1388"/>
      <c r="E29" s="1389"/>
      <c r="F29" s="1389"/>
      <c r="G29" s="1388"/>
      <c r="H29" s="1388"/>
      <c r="I29" s="1389"/>
      <c r="J29" s="1389"/>
      <c r="K29" s="1388"/>
      <c r="L29" s="1388"/>
      <c r="M29" s="1388"/>
      <c r="N29" s="1388"/>
      <c r="O29" s="1388"/>
      <c r="P29" s="1388"/>
      <c r="Q29" s="1388"/>
      <c r="R29" s="1388"/>
      <c r="S29" s="1388"/>
      <c r="T29" s="1"/>
    </row>
    <row r="30" spans="1:20" ht="15">
      <c r="A30" s="1"/>
      <c r="B30" s="2367" t="s">
        <v>1343</v>
      </c>
      <c r="C30" s="2367"/>
      <c r="D30" s="2367"/>
      <c r="E30" s="2367"/>
      <c r="F30" s="2367"/>
      <c r="G30" s="2367"/>
      <c r="H30" s="2367"/>
      <c r="I30" s="2367"/>
      <c r="J30" s="2367"/>
      <c r="K30" s="2367"/>
      <c r="L30" s="2367"/>
      <c r="M30" s="2367"/>
      <c r="N30" s="2367"/>
      <c r="O30" s="2367"/>
      <c r="P30" s="2367"/>
      <c r="Q30" s="2367"/>
      <c r="R30" s="1387"/>
      <c r="S30" s="1387"/>
      <c r="T30" s="1"/>
    </row>
    <row r="31" spans="1:20" ht="15">
      <c r="A31" s="1"/>
      <c r="B31" s="2368" t="s">
        <v>1344</v>
      </c>
      <c r="C31" s="2369"/>
      <c r="D31" s="2369"/>
      <c r="E31" s="2369"/>
      <c r="F31" s="2369"/>
      <c r="G31" s="2369"/>
      <c r="H31" s="2369"/>
      <c r="I31" s="2369"/>
      <c r="J31" s="2369"/>
      <c r="K31" s="2369"/>
      <c r="L31" s="2369"/>
      <c r="M31" s="2369"/>
      <c r="N31" s="2369"/>
      <c r="O31" s="2369"/>
      <c r="P31" s="2369"/>
      <c r="Q31" s="2369"/>
      <c r="R31" s="2369"/>
      <c r="S31" s="2369"/>
      <c r="T31" s="1"/>
    </row>
    <row r="32" spans="1:20" ht="15">
      <c r="A32" s="1"/>
      <c r="B32" s="1"/>
      <c r="C32" s="1"/>
      <c r="D32" s="1"/>
      <c r="E32" s="1"/>
      <c r="F32" s="1"/>
      <c r="G32" s="1"/>
      <c r="H32" s="1"/>
      <c r="I32" s="1"/>
      <c r="J32" s="1"/>
      <c r="K32" s="1"/>
      <c r="L32" s="1"/>
      <c r="M32" s="1"/>
      <c r="N32" s="1"/>
      <c r="O32" s="1"/>
      <c r="P32" s="1"/>
      <c r="Q32" s="1"/>
      <c r="R32" s="1"/>
      <c r="S32" s="1"/>
      <c r="T32" s="1"/>
    </row>
    <row r="33" spans="1:20" ht="15" hidden="1">
      <c r="A33" s="1"/>
      <c r="B33" s="1"/>
      <c r="C33" s="1"/>
      <c r="D33" s="1"/>
      <c r="E33" s="1"/>
      <c r="F33" s="1"/>
      <c r="G33" s="1"/>
      <c r="H33" s="1"/>
      <c r="I33" s="1"/>
      <c r="J33" s="1"/>
      <c r="K33" s="1"/>
      <c r="L33" s="1"/>
      <c r="M33" s="1"/>
      <c r="N33" s="1"/>
      <c r="O33" s="1"/>
      <c r="P33" s="1"/>
      <c r="Q33" s="1"/>
      <c r="R33" s="1"/>
      <c r="S33" s="1"/>
      <c r="T33" s="1"/>
    </row>
    <row r="34" spans="1:20" ht="15" hidden="1">
      <c r="A34" s="1"/>
      <c r="B34" s="1"/>
      <c r="C34" s="1"/>
      <c r="D34" s="1"/>
      <c r="E34" s="1"/>
      <c r="F34" s="1"/>
      <c r="G34" s="1"/>
      <c r="H34" s="1"/>
      <c r="I34" s="1"/>
      <c r="J34" s="1"/>
      <c r="K34" s="1"/>
      <c r="L34" s="1"/>
      <c r="M34" s="1"/>
      <c r="N34" s="1"/>
      <c r="O34" s="1"/>
      <c r="P34" s="1"/>
      <c r="Q34" s="1"/>
      <c r="R34" s="1"/>
      <c r="S34" s="1"/>
      <c r="T34" s="1"/>
    </row>
    <row r="35" spans="1:20" ht="15" hidden="1"/>
    <row r="36" spans="1:20" ht="15" hidden="1"/>
    <row r="37" spans="1:20" ht="15" hidden="1"/>
    <row r="38" spans="1:20" ht="15" hidden="1"/>
    <row r="39" spans="1:20" ht="15" hidden="1"/>
    <row r="40" spans="1:20" ht="15" hidden="1"/>
    <row r="41" spans="1:20" ht="15" hidden="1"/>
    <row r="42" spans="1:20" ht="15" hidden="1"/>
    <row r="43" spans="1:20" ht="15" hidden="1"/>
    <row r="44" spans="1:20" ht="15" hidden="1"/>
    <row r="45" spans="1:20" ht="15" hidden="1"/>
    <row r="46" spans="1:20" ht="15" hidden="1"/>
    <row r="47" spans="1:20" ht="15" hidden="1"/>
    <row r="48" spans="1:20"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sheetData>
  <mergeCells count="6">
    <mergeCell ref="B30:Q30"/>
    <mergeCell ref="B31:S31"/>
    <mergeCell ref="D3:G3"/>
    <mergeCell ref="H3:K3"/>
    <mergeCell ref="L3:O3"/>
    <mergeCell ref="P3:S3"/>
  </mergeCells>
  <hyperlinks>
    <hyperlink ref="B1" location="ToC!A1" display="Retour à la table des matières" xr:uid="{00000000-0004-0000-3200-000000000000}"/>
  </hyperlinks>
  <pageMargins left="0.51181102362204722" right="0.51181102362204722" top="0.51181102362204722" bottom="0.51181102362204722" header="0.23622047244094491" footer="0.23622047244094491"/>
  <pageSetup scale="44" firstPageNumber="6" orientation="landscape" r:id="rId1"/>
  <headerFooter>
    <oddFooter>&amp;L&amp;G&amp;CInformations supplémentaires sur les 
fonds propres réglementaires&amp;RPage &amp;P de &amp;N]</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2FE3A-60BC-458C-B613-2A55F30D73D1}">
  <sheetPr codeName="Sheet48">
    <tabColor rgb="FF92D050"/>
    <pageSetUpPr fitToPage="1"/>
  </sheetPr>
  <dimension ref="A1:WVT104"/>
  <sheetViews>
    <sheetView zoomScale="115" zoomScaleNormal="115" zoomScaleSheetLayoutView="130" workbookViewId="0"/>
  </sheetViews>
  <sheetFormatPr defaultColWidth="0" defaultRowHeight="18" zeroHeight="1"/>
  <cols>
    <col min="1" max="1" width="1.42578125" style="1155" customWidth="1"/>
    <col min="2" max="2" width="2.42578125" style="1452" customWidth="1"/>
    <col min="3" max="5" width="10.42578125" style="1452" customWidth="1"/>
    <col min="6" max="6" width="26.42578125" style="1452" customWidth="1"/>
    <col min="7" max="7" width="15.42578125" style="1453" customWidth="1"/>
    <col min="8" max="11" width="15.42578125" style="1452" customWidth="1"/>
    <col min="12" max="12" width="1.42578125" style="1452" customWidth="1"/>
    <col min="13" max="257" width="10.42578125" style="1452" hidden="1"/>
    <col min="258" max="258" width="3.42578125" style="1452" hidden="1"/>
    <col min="259" max="261" width="10.42578125" style="1452" hidden="1"/>
    <col min="262" max="262" width="47.42578125" style="1452" hidden="1"/>
    <col min="263" max="267" width="19.42578125" style="1452" hidden="1"/>
    <col min="268" max="268" width="1.42578125" style="1452" hidden="1"/>
    <col min="269" max="513" width="10.42578125" style="1452" hidden="1"/>
    <col min="514" max="514" width="3.42578125" style="1452" hidden="1"/>
    <col min="515" max="517" width="10.42578125" style="1452" hidden="1"/>
    <col min="518" max="518" width="47.42578125" style="1452" hidden="1"/>
    <col min="519" max="523" width="19.42578125" style="1452" hidden="1"/>
    <col min="524" max="524" width="1.42578125" style="1452" hidden="1"/>
    <col min="525" max="769" width="10.42578125" style="1452" hidden="1"/>
    <col min="770" max="770" width="3.42578125" style="1452" hidden="1"/>
    <col min="771" max="773" width="10.42578125" style="1452" hidden="1"/>
    <col min="774" max="774" width="47.42578125" style="1452" hidden="1"/>
    <col min="775" max="779" width="19.42578125" style="1452" hidden="1"/>
    <col min="780" max="780" width="1.42578125" style="1452" hidden="1"/>
    <col min="781" max="1025" width="10.42578125" style="1452" hidden="1"/>
    <col min="1026" max="1026" width="3.42578125" style="1452" hidden="1"/>
    <col min="1027" max="1029" width="10.42578125" style="1452" hidden="1"/>
    <col min="1030" max="1030" width="47.42578125" style="1452" hidden="1"/>
    <col min="1031" max="1035" width="19.42578125" style="1452" hidden="1"/>
    <col min="1036" max="1036" width="1.42578125" style="1452" hidden="1"/>
    <col min="1037" max="1281" width="10.42578125" style="1452" hidden="1"/>
    <col min="1282" max="1282" width="3.42578125" style="1452" hidden="1"/>
    <col min="1283" max="1285" width="10.42578125" style="1452" hidden="1"/>
    <col min="1286" max="1286" width="47.42578125" style="1452" hidden="1"/>
    <col min="1287" max="1291" width="19.42578125" style="1452" hidden="1"/>
    <col min="1292" max="1292" width="1.42578125" style="1452" hidden="1"/>
    <col min="1293" max="1537" width="10.42578125" style="1452" hidden="1"/>
    <col min="1538" max="1538" width="3.42578125" style="1452" hidden="1"/>
    <col min="1539" max="1541" width="10.42578125" style="1452" hidden="1"/>
    <col min="1542" max="1542" width="47.42578125" style="1452" hidden="1"/>
    <col min="1543" max="1547" width="19.42578125" style="1452" hidden="1"/>
    <col min="1548" max="1548" width="1.42578125" style="1452" hidden="1"/>
    <col min="1549" max="1793" width="10.42578125" style="1452" hidden="1"/>
    <col min="1794" max="1794" width="3.42578125" style="1452" hidden="1"/>
    <col min="1795" max="1797" width="10.42578125" style="1452" hidden="1"/>
    <col min="1798" max="1798" width="47.42578125" style="1452" hidden="1"/>
    <col min="1799" max="1803" width="19.42578125" style="1452" hidden="1"/>
    <col min="1804" max="1804" width="1.42578125" style="1452" hidden="1"/>
    <col min="1805" max="2049" width="10.42578125" style="1452" hidden="1"/>
    <col min="2050" max="2050" width="3.42578125" style="1452" hidden="1"/>
    <col min="2051" max="2053" width="10.42578125" style="1452" hidden="1"/>
    <col min="2054" max="2054" width="47.42578125" style="1452" hidden="1"/>
    <col min="2055" max="2059" width="19.42578125" style="1452" hidden="1"/>
    <col min="2060" max="2060" width="1.42578125" style="1452" hidden="1"/>
    <col min="2061" max="2305" width="10.42578125" style="1452" hidden="1"/>
    <col min="2306" max="2306" width="3.42578125" style="1452" hidden="1"/>
    <col min="2307" max="2309" width="10.42578125" style="1452" hidden="1"/>
    <col min="2310" max="2310" width="47.42578125" style="1452" hidden="1"/>
    <col min="2311" max="2315" width="19.42578125" style="1452" hidden="1"/>
    <col min="2316" max="2316" width="1.42578125" style="1452" hidden="1"/>
    <col min="2317" max="2561" width="10.42578125" style="1452" hidden="1"/>
    <col min="2562" max="2562" width="3.42578125" style="1452" hidden="1"/>
    <col min="2563" max="2565" width="10.42578125" style="1452" hidden="1"/>
    <col min="2566" max="2566" width="47.42578125" style="1452" hidden="1"/>
    <col min="2567" max="2571" width="19.42578125" style="1452" hidden="1"/>
    <col min="2572" max="2572" width="1.42578125" style="1452" hidden="1"/>
    <col min="2573" max="2817" width="10.42578125" style="1452" hidden="1"/>
    <col min="2818" max="2818" width="3.42578125" style="1452" hidden="1"/>
    <col min="2819" max="2821" width="10.42578125" style="1452" hidden="1"/>
    <col min="2822" max="2822" width="47.42578125" style="1452" hidden="1"/>
    <col min="2823" max="2827" width="19.42578125" style="1452" hidden="1"/>
    <col min="2828" max="2828" width="1.42578125" style="1452" hidden="1"/>
    <col min="2829" max="3073" width="10.42578125" style="1452" hidden="1"/>
    <col min="3074" max="3074" width="3.42578125" style="1452" hidden="1"/>
    <col min="3075" max="3077" width="10.42578125" style="1452" hidden="1"/>
    <col min="3078" max="3078" width="47.42578125" style="1452" hidden="1"/>
    <col min="3079" max="3083" width="19.42578125" style="1452" hidden="1"/>
    <col min="3084" max="3084" width="1.42578125" style="1452" hidden="1"/>
    <col min="3085" max="3329" width="10.42578125" style="1452" hidden="1"/>
    <col min="3330" max="3330" width="3.42578125" style="1452" hidden="1"/>
    <col min="3331" max="3333" width="10.42578125" style="1452" hidden="1"/>
    <col min="3334" max="3334" width="47.42578125" style="1452" hidden="1"/>
    <col min="3335" max="3339" width="19.42578125" style="1452" hidden="1"/>
    <col min="3340" max="3340" width="1.42578125" style="1452" hidden="1"/>
    <col min="3341" max="3585" width="10.42578125" style="1452" hidden="1"/>
    <col min="3586" max="3586" width="3.42578125" style="1452" hidden="1"/>
    <col min="3587" max="3589" width="10.42578125" style="1452" hidden="1"/>
    <col min="3590" max="3590" width="47.42578125" style="1452" hidden="1"/>
    <col min="3591" max="3595" width="19.42578125" style="1452" hidden="1"/>
    <col min="3596" max="3596" width="1.42578125" style="1452" hidden="1"/>
    <col min="3597" max="3841" width="10.42578125" style="1452" hidden="1"/>
    <col min="3842" max="3842" width="3.42578125" style="1452" hidden="1"/>
    <col min="3843" max="3845" width="10.42578125" style="1452" hidden="1"/>
    <col min="3846" max="3846" width="47.42578125" style="1452" hidden="1"/>
    <col min="3847" max="3851" width="19.42578125" style="1452" hidden="1"/>
    <col min="3852" max="3852" width="1.42578125" style="1452" hidden="1"/>
    <col min="3853" max="4097" width="10.42578125" style="1452" hidden="1"/>
    <col min="4098" max="4098" width="3.42578125" style="1452" hidden="1"/>
    <col min="4099" max="4101" width="10.42578125" style="1452" hidden="1"/>
    <col min="4102" max="4102" width="47.42578125" style="1452" hidden="1"/>
    <col min="4103" max="4107" width="19.42578125" style="1452" hidden="1"/>
    <col min="4108" max="4108" width="1.42578125" style="1452" hidden="1"/>
    <col min="4109" max="4353" width="10.42578125" style="1452" hidden="1"/>
    <col min="4354" max="4354" width="3.42578125" style="1452" hidden="1"/>
    <col min="4355" max="4357" width="10.42578125" style="1452" hidden="1"/>
    <col min="4358" max="4358" width="47.42578125" style="1452" hidden="1"/>
    <col min="4359" max="4363" width="19.42578125" style="1452" hidden="1"/>
    <col min="4364" max="4364" width="1.42578125" style="1452" hidden="1"/>
    <col min="4365" max="4609" width="10.42578125" style="1452" hidden="1"/>
    <col min="4610" max="4610" width="3.42578125" style="1452" hidden="1"/>
    <col min="4611" max="4613" width="10.42578125" style="1452" hidden="1"/>
    <col min="4614" max="4614" width="47.42578125" style="1452" hidden="1"/>
    <col min="4615" max="4619" width="19.42578125" style="1452" hidden="1"/>
    <col min="4620" max="4620" width="1.42578125" style="1452" hidden="1"/>
    <col min="4621" max="4865" width="10.42578125" style="1452" hidden="1"/>
    <col min="4866" max="4866" width="3.42578125" style="1452" hidden="1"/>
    <col min="4867" max="4869" width="10.42578125" style="1452" hidden="1"/>
    <col min="4870" max="4870" width="47.42578125" style="1452" hidden="1"/>
    <col min="4871" max="4875" width="19.42578125" style="1452" hidden="1"/>
    <col min="4876" max="4876" width="1.42578125" style="1452" hidden="1"/>
    <col min="4877" max="5121" width="10.42578125" style="1452" hidden="1"/>
    <col min="5122" max="5122" width="3.42578125" style="1452" hidden="1"/>
    <col min="5123" max="5125" width="10.42578125" style="1452" hidden="1"/>
    <col min="5126" max="5126" width="47.42578125" style="1452" hidden="1"/>
    <col min="5127" max="5131" width="19.42578125" style="1452" hidden="1"/>
    <col min="5132" max="5132" width="1.42578125" style="1452" hidden="1"/>
    <col min="5133" max="5377" width="10.42578125" style="1452" hidden="1"/>
    <col min="5378" max="5378" width="3.42578125" style="1452" hidden="1"/>
    <col min="5379" max="5381" width="10.42578125" style="1452" hidden="1"/>
    <col min="5382" max="5382" width="47.42578125" style="1452" hidden="1"/>
    <col min="5383" max="5387" width="19.42578125" style="1452" hidden="1"/>
    <col min="5388" max="5388" width="1.42578125" style="1452" hidden="1"/>
    <col min="5389" max="5633" width="10.42578125" style="1452" hidden="1"/>
    <col min="5634" max="5634" width="3.42578125" style="1452" hidden="1"/>
    <col min="5635" max="5637" width="10.42578125" style="1452" hidden="1"/>
    <col min="5638" max="5638" width="47.42578125" style="1452" hidden="1"/>
    <col min="5639" max="5643" width="19.42578125" style="1452" hidden="1"/>
    <col min="5644" max="5644" width="1.42578125" style="1452" hidden="1"/>
    <col min="5645" max="5889" width="10.42578125" style="1452" hidden="1"/>
    <col min="5890" max="5890" width="3.42578125" style="1452" hidden="1"/>
    <col min="5891" max="5893" width="10.42578125" style="1452" hidden="1"/>
    <col min="5894" max="5894" width="47.42578125" style="1452" hidden="1"/>
    <col min="5895" max="5899" width="19.42578125" style="1452" hidden="1"/>
    <col min="5900" max="5900" width="1.42578125" style="1452" hidden="1"/>
    <col min="5901" max="6145" width="10.42578125" style="1452" hidden="1"/>
    <col min="6146" max="6146" width="3.42578125" style="1452" hidden="1"/>
    <col min="6147" max="6149" width="10.42578125" style="1452" hidden="1"/>
    <col min="6150" max="6150" width="47.42578125" style="1452" hidden="1"/>
    <col min="6151" max="6155" width="19.42578125" style="1452" hidden="1"/>
    <col min="6156" max="6156" width="1.42578125" style="1452" hidden="1"/>
    <col min="6157" max="6401" width="10.42578125" style="1452" hidden="1"/>
    <col min="6402" max="6402" width="3.42578125" style="1452" hidden="1"/>
    <col min="6403" max="6405" width="10.42578125" style="1452" hidden="1"/>
    <col min="6406" max="6406" width="47.42578125" style="1452" hidden="1"/>
    <col min="6407" max="6411" width="19.42578125" style="1452" hidden="1"/>
    <col min="6412" max="6412" width="1.42578125" style="1452" hidden="1"/>
    <col min="6413" max="6657" width="10.42578125" style="1452" hidden="1"/>
    <col min="6658" max="6658" width="3.42578125" style="1452" hidden="1"/>
    <col min="6659" max="6661" width="10.42578125" style="1452" hidden="1"/>
    <col min="6662" max="6662" width="47.42578125" style="1452" hidden="1"/>
    <col min="6663" max="6667" width="19.42578125" style="1452" hidden="1"/>
    <col min="6668" max="6668" width="1.42578125" style="1452" hidden="1"/>
    <col min="6669" max="6913" width="10.42578125" style="1452" hidden="1"/>
    <col min="6914" max="6914" width="3.42578125" style="1452" hidden="1"/>
    <col min="6915" max="6917" width="10.42578125" style="1452" hidden="1"/>
    <col min="6918" max="6918" width="47.42578125" style="1452" hidden="1"/>
    <col min="6919" max="6923" width="19.42578125" style="1452" hidden="1"/>
    <col min="6924" max="6924" width="1.42578125" style="1452" hidden="1"/>
    <col min="6925" max="7169" width="10.42578125" style="1452" hidden="1"/>
    <col min="7170" max="7170" width="3.42578125" style="1452" hidden="1"/>
    <col min="7171" max="7173" width="10.42578125" style="1452" hidden="1"/>
    <col min="7174" max="7174" width="47.42578125" style="1452" hidden="1"/>
    <col min="7175" max="7179" width="19.42578125" style="1452" hidden="1"/>
    <col min="7180" max="7180" width="1.42578125" style="1452" hidden="1"/>
    <col min="7181" max="7425" width="10.42578125" style="1452" hidden="1"/>
    <col min="7426" max="7426" width="3.42578125" style="1452" hidden="1"/>
    <col min="7427" max="7429" width="10.42578125" style="1452" hidden="1"/>
    <col min="7430" max="7430" width="47.42578125" style="1452" hidden="1"/>
    <col min="7431" max="7435" width="19.42578125" style="1452" hidden="1"/>
    <col min="7436" max="7436" width="1.42578125" style="1452" hidden="1"/>
    <col min="7437" max="7681" width="10.42578125" style="1452" hidden="1"/>
    <col min="7682" max="7682" width="3.42578125" style="1452" hidden="1"/>
    <col min="7683" max="7685" width="10.42578125" style="1452" hidden="1"/>
    <col min="7686" max="7686" width="47.42578125" style="1452" hidden="1"/>
    <col min="7687" max="7691" width="19.42578125" style="1452" hidden="1"/>
    <col min="7692" max="7692" width="1.42578125" style="1452" hidden="1"/>
    <col min="7693" max="7937" width="10.42578125" style="1452" hidden="1"/>
    <col min="7938" max="7938" width="3.42578125" style="1452" hidden="1"/>
    <col min="7939" max="7941" width="10.42578125" style="1452" hidden="1"/>
    <col min="7942" max="7942" width="47.42578125" style="1452" hidden="1"/>
    <col min="7943" max="7947" width="19.42578125" style="1452" hidden="1"/>
    <col min="7948" max="7948" width="1.42578125" style="1452" hidden="1"/>
    <col min="7949" max="8193" width="10.42578125" style="1452" hidden="1"/>
    <col min="8194" max="8194" width="3.42578125" style="1452" hidden="1"/>
    <col min="8195" max="8197" width="10.42578125" style="1452" hidden="1"/>
    <col min="8198" max="8198" width="47.42578125" style="1452" hidden="1"/>
    <col min="8199" max="8203" width="19.42578125" style="1452" hidden="1"/>
    <col min="8204" max="8204" width="1.42578125" style="1452" hidden="1"/>
    <col min="8205" max="8449" width="10.42578125" style="1452" hidden="1"/>
    <col min="8450" max="8450" width="3.42578125" style="1452" hidden="1"/>
    <col min="8451" max="8453" width="10.42578125" style="1452" hidden="1"/>
    <col min="8454" max="8454" width="47.42578125" style="1452" hidden="1"/>
    <col min="8455" max="8459" width="19.42578125" style="1452" hidden="1"/>
    <col min="8460" max="8460" width="1.42578125" style="1452" hidden="1"/>
    <col min="8461" max="8705" width="10.42578125" style="1452" hidden="1"/>
    <col min="8706" max="8706" width="3.42578125" style="1452" hidden="1"/>
    <col min="8707" max="8709" width="10.42578125" style="1452" hidden="1"/>
    <col min="8710" max="8710" width="47.42578125" style="1452" hidden="1"/>
    <col min="8711" max="8715" width="19.42578125" style="1452" hidden="1"/>
    <col min="8716" max="8716" width="1.42578125" style="1452" hidden="1"/>
    <col min="8717" max="8961" width="10.42578125" style="1452" hidden="1"/>
    <col min="8962" max="8962" width="3.42578125" style="1452" hidden="1"/>
    <col min="8963" max="8965" width="10.42578125" style="1452" hidden="1"/>
    <col min="8966" max="8966" width="47.42578125" style="1452" hidden="1"/>
    <col min="8967" max="8971" width="19.42578125" style="1452" hidden="1"/>
    <col min="8972" max="8972" width="1.42578125" style="1452" hidden="1"/>
    <col min="8973" max="9217" width="10.42578125" style="1452" hidden="1"/>
    <col min="9218" max="9218" width="3.42578125" style="1452" hidden="1"/>
    <col min="9219" max="9221" width="10.42578125" style="1452" hidden="1"/>
    <col min="9222" max="9222" width="47.42578125" style="1452" hidden="1"/>
    <col min="9223" max="9227" width="19.42578125" style="1452" hidden="1"/>
    <col min="9228" max="9228" width="1.42578125" style="1452" hidden="1"/>
    <col min="9229" max="9473" width="10.42578125" style="1452" hidden="1"/>
    <col min="9474" max="9474" width="3.42578125" style="1452" hidden="1"/>
    <col min="9475" max="9477" width="10.42578125" style="1452" hidden="1"/>
    <col min="9478" max="9478" width="47.42578125" style="1452" hidden="1"/>
    <col min="9479" max="9483" width="19.42578125" style="1452" hidden="1"/>
    <col min="9484" max="9484" width="1.42578125" style="1452" hidden="1"/>
    <col min="9485" max="9729" width="10.42578125" style="1452" hidden="1"/>
    <col min="9730" max="9730" width="3.42578125" style="1452" hidden="1"/>
    <col min="9731" max="9733" width="10.42578125" style="1452" hidden="1"/>
    <col min="9734" max="9734" width="47.42578125" style="1452" hidden="1"/>
    <col min="9735" max="9739" width="19.42578125" style="1452" hidden="1"/>
    <col min="9740" max="9740" width="1.42578125" style="1452" hidden="1"/>
    <col min="9741" max="9985" width="10.42578125" style="1452" hidden="1"/>
    <col min="9986" max="9986" width="3.42578125" style="1452" hidden="1"/>
    <col min="9987" max="9989" width="10.42578125" style="1452" hidden="1"/>
    <col min="9990" max="9990" width="47.42578125" style="1452" hidden="1"/>
    <col min="9991" max="9995" width="19.42578125" style="1452" hidden="1"/>
    <col min="9996" max="9996" width="1.42578125" style="1452" hidden="1"/>
    <col min="9997" max="10241" width="10.42578125" style="1452" hidden="1"/>
    <col min="10242" max="10242" width="3.42578125" style="1452" hidden="1"/>
    <col min="10243" max="10245" width="10.42578125" style="1452" hidden="1"/>
    <col min="10246" max="10246" width="47.42578125" style="1452" hidden="1"/>
    <col min="10247" max="10251" width="19.42578125" style="1452" hidden="1"/>
    <col min="10252" max="10252" width="1.42578125" style="1452" hidden="1"/>
    <col min="10253" max="10497" width="10.42578125" style="1452" hidden="1"/>
    <col min="10498" max="10498" width="3.42578125" style="1452" hidden="1"/>
    <col min="10499" max="10501" width="10.42578125" style="1452" hidden="1"/>
    <col min="10502" max="10502" width="47.42578125" style="1452" hidden="1"/>
    <col min="10503" max="10507" width="19.42578125" style="1452" hidden="1"/>
    <col min="10508" max="10508" width="1.42578125" style="1452" hidden="1"/>
    <col min="10509" max="10753" width="10.42578125" style="1452" hidden="1"/>
    <col min="10754" max="10754" width="3.42578125" style="1452" hidden="1"/>
    <col min="10755" max="10757" width="10.42578125" style="1452" hidden="1"/>
    <col min="10758" max="10758" width="47.42578125" style="1452" hidden="1"/>
    <col min="10759" max="10763" width="19.42578125" style="1452" hidden="1"/>
    <col min="10764" max="10764" width="1.42578125" style="1452" hidden="1"/>
    <col min="10765" max="11009" width="10.42578125" style="1452" hidden="1"/>
    <col min="11010" max="11010" width="3.42578125" style="1452" hidden="1"/>
    <col min="11011" max="11013" width="10.42578125" style="1452" hidden="1"/>
    <col min="11014" max="11014" width="47.42578125" style="1452" hidden="1"/>
    <col min="11015" max="11019" width="19.42578125" style="1452" hidden="1"/>
    <col min="11020" max="11020" width="1.42578125" style="1452" hidden="1"/>
    <col min="11021" max="11265" width="10.42578125" style="1452" hidden="1"/>
    <col min="11266" max="11266" width="3.42578125" style="1452" hidden="1"/>
    <col min="11267" max="11269" width="10.42578125" style="1452" hidden="1"/>
    <col min="11270" max="11270" width="47.42578125" style="1452" hidden="1"/>
    <col min="11271" max="11275" width="19.42578125" style="1452" hidden="1"/>
    <col min="11276" max="11276" width="1.42578125" style="1452" hidden="1"/>
    <col min="11277" max="11521" width="10.42578125" style="1452" hidden="1"/>
    <col min="11522" max="11522" width="3.42578125" style="1452" hidden="1"/>
    <col min="11523" max="11525" width="10.42578125" style="1452" hidden="1"/>
    <col min="11526" max="11526" width="47.42578125" style="1452" hidden="1"/>
    <col min="11527" max="11531" width="19.42578125" style="1452" hidden="1"/>
    <col min="11532" max="11532" width="1.42578125" style="1452" hidden="1"/>
    <col min="11533" max="11777" width="10.42578125" style="1452" hidden="1"/>
    <col min="11778" max="11778" width="3.42578125" style="1452" hidden="1"/>
    <col min="11779" max="11781" width="10.42578125" style="1452" hidden="1"/>
    <col min="11782" max="11782" width="47.42578125" style="1452" hidden="1"/>
    <col min="11783" max="11787" width="19.42578125" style="1452" hidden="1"/>
    <col min="11788" max="11788" width="1.42578125" style="1452" hidden="1"/>
    <col min="11789" max="12033" width="10.42578125" style="1452" hidden="1"/>
    <col min="12034" max="12034" width="3.42578125" style="1452" hidden="1"/>
    <col min="12035" max="12037" width="10.42578125" style="1452" hidden="1"/>
    <col min="12038" max="12038" width="47.42578125" style="1452" hidden="1"/>
    <col min="12039" max="12043" width="19.42578125" style="1452" hidden="1"/>
    <col min="12044" max="12044" width="1.42578125" style="1452" hidden="1"/>
    <col min="12045" max="12289" width="10.42578125" style="1452" hidden="1"/>
    <col min="12290" max="12290" width="3.42578125" style="1452" hidden="1"/>
    <col min="12291" max="12293" width="10.42578125" style="1452" hidden="1"/>
    <col min="12294" max="12294" width="47.42578125" style="1452" hidden="1"/>
    <col min="12295" max="12299" width="19.42578125" style="1452" hidden="1"/>
    <col min="12300" max="12300" width="1.42578125" style="1452" hidden="1"/>
    <col min="12301" max="12545" width="10.42578125" style="1452" hidden="1"/>
    <col min="12546" max="12546" width="3.42578125" style="1452" hidden="1"/>
    <col min="12547" max="12549" width="10.42578125" style="1452" hidden="1"/>
    <col min="12550" max="12550" width="47.42578125" style="1452" hidden="1"/>
    <col min="12551" max="12555" width="19.42578125" style="1452" hidden="1"/>
    <col min="12556" max="12556" width="1.42578125" style="1452" hidden="1"/>
    <col min="12557" max="12801" width="10.42578125" style="1452" hidden="1"/>
    <col min="12802" max="12802" width="3.42578125" style="1452" hidden="1"/>
    <col min="12803" max="12805" width="10.42578125" style="1452" hidden="1"/>
    <col min="12806" max="12806" width="47.42578125" style="1452" hidden="1"/>
    <col min="12807" max="12811" width="19.42578125" style="1452" hidden="1"/>
    <col min="12812" max="12812" width="1.42578125" style="1452" hidden="1"/>
    <col min="12813" max="13057" width="10.42578125" style="1452" hidden="1"/>
    <col min="13058" max="13058" width="3.42578125" style="1452" hidden="1"/>
    <col min="13059" max="13061" width="10.42578125" style="1452" hidden="1"/>
    <col min="13062" max="13062" width="47.42578125" style="1452" hidden="1"/>
    <col min="13063" max="13067" width="19.42578125" style="1452" hidden="1"/>
    <col min="13068" max="13068" width="1.42578125" style="1452" hidden="1"/>
    <col min="13069" max="13313" width="10.42578125" style="1452" hidden="1"/>
    <col min="13314" max="13314" width="3.42578125" style="1452" hidden="1"/>
    <col min="13315" max="13317" width="10.42578125" style="1452" hidden="1"/>
    <col min="13318" max="13318" width="47.42578125" style="1452" hidden="1"/>
    <col min="13319" max="13323" width="19.42578125" style="1452" hidden="1"/>
    <col min="13324" max="13324" width="1.42578125" style="1452" hidden="1"/>
    <col min="13325" max="13569" width="10.42578125" style="1452" hidden="1"/>
    <col min="13570" max="13570" width="3.42578125" style="1452" hidden="1"/>
    <col min="13571" max="13573" width="10.42578125" style="1452" hidden="1"/>
    <col min="13574" max="13574" width="47.42578125" style="1452" hidden="1"/>
    <col min="13575" max="13579" width="19.42578125" style="1452" hidden="1"/>
    <col min="13580" max="13580" width="1.42578125" style="1452" hidden="1"/>
    <col min="13581" max="13825" width="10.42578125" style="1452" hidden="1"/>
    <col min="13826" max="13826" width="3.42578125" style="1452" hidden="1"/>
    <col min="13827" max="13829" width="10.42578125" style="1452" hidden="1"/>
    <col min="13830" max="13830" width="47.42578125" style="1452" hidden="1"/>
    <col min="13831" max="13835" width="19.42578125" style="1452" hidden="1"/>
    <col min="13836" max="13836" width="1.42578125" style="1452" hidden="1"/>
    <col min="13837" max="14081" width="10.42578125" style="1452" hidden="1"/>
    <col min="14082" max="14082" width="3.42578125" style="1452" hidden="1"/>
    <col min="14083" max="14085" width="10.42578125" style="1452" hidden="1"/>
    <col min="14086" max="14086" width="47.42578125" style="1452" hidden="1"/>
    <col min="14087" max="14091" width="19.42578125" style="1452" hidden="1"/>
    <col min="14092" max="14092" width="1.42578125" style="1452" hidden="1"/>
    <col min="14093" max="14337" width="10.42578125" style="1452" hidden="1"/>
    <col min="14338" max="14338" width="3.42578125" style="1452" hidden="1"/>
    <col min="14339" max="14341" width="10.42578125" style="1452" hidden="1"/>
    <col min="14342" max="14342" width="47.42578125" style="1452" hidden="1"/>
    <col min="14343" max="14347" width="19.42578125" style="1452" hidden="1"/>
    <col min="14348" max="14348" width="1.42578125" style="1452" hidden="1"/>
    <col min="14349" max="14593" width="10.42578125" style="1452" hidden="1"/>
    <col min="14594" max="14594" width="3.42578125" style="1452" hidden="1"/>
    <col min="14595" max="14597" width="10.42578125" style="1452" hidden="1"/>
    <col min="14598" max="14598" width="47.42578125" style="1452" hidden="1"/>
    <col min="14599" max="14603" width="19.42578125" style="1452" hidden="1"/>
    <col min="14604" max="14604" width="1.42578125" style="1452" hidden="1"/>
    <col min="14605" max="14849" width="10.42578125" style="1452" hidden="1"/>
    <col min="14850" max="14850" width="3.42578125" style="1452" hidden="1"/>
    <col min="14851" max="14853" width="10.42578125" style="1452" hidden="1"/>
    <col min="14854" max="14854" width="47.42578125" style="1452" hidden="1"/>
    <col min="14855" max="14859" width="19.42578125" style="1452" hidden="1"/>
    <col min="14860" max="14860" width="1.42578125" style="1452" hidden="1"/>
    <col min="14861" max="15105" width="10.42578125" style="1452" hidden="1"/>
    <col min="15106" max="15106" width="3.42578125" style="1452" hidden="1"/>
    <col min="15107" max="15109" width="10.42578125" style="1452" hidden="1"/>
    <col min="15110" max="15110" width="47.42578125" style="1452" hidden="1"/>
    <col min="15111" max="15115" width="19.42578125" style="1452" hidden="1"/>
    <col min="15116" max="15116" width="1.42578125" style="1452" hidden="1"/>
    <col min="15117" max="15361" width="10.42578125" style="1452" hidden="1"/>
    <col min="15362" max="15362" width="3.42578125" style="1452" hidden="1"/>
    <col min="15363" max="15365" width="10.42578125" style="1452" hidden="1"/>
    <col min="15366" max="15366" width="47.42578125" style="1452" hidden="1"/>
    <col min="15367" max="15371" width="19.42578125" style="1452" hidden="1"/>
    <col min="15372" max="15372" width="1.42578125" style="1452" hidden="1"/>
    <col min="15373" max="15617" width="10.42578125" style="1452" hidden="1"/>
    <col min="15618" max="15618" width="3.42578125" style="1452" hidden="1"/>
    <col min="15619" max="15621" width="10.42578125" style="1452" hidden="1"/>
    <col min="15622" max="15622" width="47.42578125" style="1452" hidden="1"/>
    <col min="15623" max="15627" width="19.42578125" style="1452" hidden="1"/>
    <col min="15628" max="15628" width="1.42578125" style="1452" hidden="1"/>
    <col min="15629" max="15873" width="10.42578125" style="1452" hidden="1"/>
    <col min="15874" max="15874" width="3.42578125" style="1452" hidden="1"/>
    <col min="15875" max="15877" width="10.42578125" style="1452" hidden="1"/>
    <col min="15878" max="15878" width="47.42578125" style="1452" hidden="1"/>
    <col min="15879" max="15883" width="19.42578125" style="1452" hidden="1"/>
    <col min="15884" max="15884" width="1.42578125" style="1452" hidden="1"/>
    <col min="15885" max="16129" width="10.42578125" style="1452" hidden="1"/>
    <col min="16130" max="16130" width="3.42578125" style="1452" hidden="1"/>
    <col min="16131" max="16133" width="10.42578125" style="1452" hidden="1"/>
    <col min="16134" max="16134" width="47.42578125" style="1452" hidden="1"/>
    <col min="16135" max="16139" width="19.42578125" style="1452" hidden="1"/>
    <col min="16140" max="16140" width="1.42578125" style="1452" hidden="1"/>
    <col min="16141" max="16384" width="10.42578125" style="1452" hidden="1"/>
  </cols>
  <sheetData>
    <row r="1" spans="1:31" ht="12.2" customHeight="1">
      <c r="B1" s="100" t="s">
        <v>5</v>
      </c>
      <c r="C1" s="1155"/>
      <c r="D1" s="1155"/>
      <c r="E1" s="1155"/>
      <c r="F1" s="1155"/>
      <c r="G1" s="1490"/>
      <c r="H1" s="1155"/>
      <c r="I1" s="1155"/>
      <c r="J1" s="1155"/>
      <c r="K1" s="1155"/>
      <c r="L1" s="1155"/>
      <c r="M1" s="1155"/>
      <c r="N1" s="1155"/>
      <c r="O1" s="1155"/>
      <c r="P1" s="1155"/>
      <c r="Q1" s="1155"/>
      <c r="R1" s="1155"/>
      <c r="S1" s="1155"/>
    </row>
    <row r="2" spans="1:31" s="1487" customFormat="1" ht="20.100000000000001" customHeight="1">
      <c r="A2" s="1153"/>
      <c r="B2" s="378" t="s">
        <v>7</v>
      </c>
      <c r="C2" s="1134"/>
      <c r="D2" s="1134"/>
      <c r="E2" s="1134"/>
      <c r="F2" s="1489"/>
      <c r="G2" s="377"/>
      <c r="H2" s="1489"/>
      <c r="I2" s="1489"/>
      <c r="J2" s="1489"/>
      <c r="K2" s="1488"/>
    </row>
    <row r="3" spans="1:31" s="1454" customFormat="1" ht="25.5">
      <c r="A3" s="650"/>
      <c r="B3" s="2373" t="s">
        <v>701</v>
      </c>
      <c r="C3" s="2374"/>
      <c r="D3" s="2374"/>
      <c r="E3" s="2374"/>
      <c r="F3" s="2374"/>
      <c r="G3" s="1486" t="str">
        <f>CurrQtr</f>
        <v>T3 2023 
Bâle III révisé</v>
      </c>
      <c r="H3" s="1485" t="str">
        <f>LastQtr</f>
        <v>T2 2023 _x000D_
Bâle III révisé</v>
      </c>
      <c r="I3" s="1485" t="str">
        <f>Last2Qtr</f>
        <v>T1 2023 _x000D_
Bâle III</v>
      </c>
      <c r="J3" s="1485" t="str">
        <f>Last3Qtr</f>
        <v>T4 2022 _x000D_
Bâle III</v>
      </c>
      <c r="K3" s="1484" t="str">
        <f>Last4Qtr</f>
        <v>T3 2022 _x000D_
Bâle III</v>
      </c>
    </row>
    <row r="4" spans="1:31" s="1454" customFormat="1" ht="19.5" customHeight="1">
      <c r="A4" s="650"/>
      <c r="B4" s="1483" t="s">
        <v>570</v>
      </c>
      <c r="C4" s="1482"/>
      <c r="D4" s="1482"/>
      <c r="E4" s="1482"/>
      <c r="F4" s="1482"/>
      <c r="G4" s="1481">
        <v>1798</v>
      </c>
      <c r="H4" s="1480">
        <v>2082</v>
      </c>
      <c r="I4" s="1480">
        <v>1796</v>
      </c>
      <c r="J4" s="1480">
        <v>1634</v>
      </c>
      <c r="K4" s="1479">
        <v>1854</v>
      </c>
    </row>
    <row r="5" spans="1:31" s="1454" customFormat="1" ht="12.75">
      <c r="A5" s="650"/>
      <c r="B5" s="1145" t="s">
        <v>599</v>
      </c>
      <c r="C5" s="1144"/>
      <c r="D5" s="1144"/>
      <c r="E5" s="1144"/>
      <c r="F5" s="1144"/>
      <c r="G5" s="1474">
        <v>4648</v>
      </c>
      <c r="H5" s="1473">
        <v>6527</v>
      </c>
      <c r="I5" s="1478">
        <v>5562</v>
      </c>
      <c r="J5" s="1478">
        <v>4055</v>
      </c>
      <c r="K5" s="1477">
        <v>3309</v>
      </c>
      <c r="AE5" s="1455"/>
    </row>
    <row r="6" spans="1:31" s="1454" customFormat="1" ht="12.75">
      <c r="A6" s="650"/>
      <c r="B6" s="1476" t="s">
        <v>569</v>
      </c>
      <c r="C6" s="1475"/>
      <c r="D6" s="1475"/>
      <c r="E6" s="1475"/>
      <c r="F6" s="1475"/>
      <c r="G6" s="1474">
        <v>4570</v>
      </c>
      <c r="H6" s="1473">
        <v>3677</v>
      </c>
      <c r="I6" s="1478">
        <v>2748</v>
      </c>
      <c r="J6" s="1478">
        <v>4305</v>
      </c>
      <c r="K6" s="1477">
        <v>3191</v>
      </c>
      <c r="AE6" s="1455"/>
    </row>
    <row r="7" spans="1:31" s="1454" customFormat="1" ht="12.75">
      <c r="A7" s="650"/>
      <c r="B7" s="1471" t="s">
        <v>59</v>
      </c>
      <c r="C7" s="1470"/>
      <c r="D7" s="1470"/>
      <c r="E7" s="1470"/>
      <c r="F7" s="1470"/>
      <c r="G7" s="1469">
        <v>1115</v>
      </c>
      <c r="H7" s="1468">
        <v>1157</v>
      </c>
      <c r="I7" s="1468">
        <v>912</v>
      </c>
      <c r="J7" s="1468">
        <v>826</v>
      </c>
      <c r="K7" s="1467">
        <v>754</v>
      </c>
    </row>
    <row r="8" spans="1:31" s="1455" customFormat="1" ht="23.25" customHeight="1">
      <c r="A8" s="1128"/>
      <c r="B8" s="1466" t="s">
        <v>419</v>
      </c>
      <c r="C8" s="1464"/>
      <c r="D8" s="1465"/>
      <c r="E8" s="1464"/>
      <c r="F8" s="1464"/>
      <c r="G8" s="1463">
        <v>12131</v>
      </c>
      <c r="H8" s="1462">
        <v>13443</v>
      </c>
      <c r="I8" s="1462">
        <v>11018</v>
      </c>
      <c r="J8" s="1462">
        <v>10820</v>
      </c>
      <c r="K8" s="1461">
        <v>9108</v>
      </c>
    </row>
    <row r="9" spans="1:31" s="1454" customFormat="1" ht="3.2" customHeight="1">
      <c r="A9" s="650"/>
      <c r="B9" s="1460"/>
      <c r="G9" s="1455"/>
    </row>
    <row r="10" spans="1:31" s="1454" customFormat="1" ht="27.75" hidden="1" customHeight="1">
      <c r="A10" s="650"/>
      <c r="B10" s="2109"/>
      <c r="C10" s="2109"/>
      <c r="D10" s="2109"/>
      <c r="E10" s="2109"/>
      <c r="F10" s="2109"/>
      <c r="G10" s="2109"/>
      <c r="H10" s="2109"/>
      <c r="I10" s="2109"/>
      <c r="J10" s="2109"/>
      <c r="K10" s="2109"/>
    </row>
    <row r="11" spans="1:31" s="1052" customFormat="1" ht="15" hidden="1" customHeight="1">
      <c r="A11" s="42"/>
      <c r="B11" s="1459"/>
      <c r="C11" s="2050"/>
      <c r="D11" s="2050"/>
      <c r="E11" s="2050"/>
      <c r="F11" s="2050"/>
      <c r="G11" s="2050"/>
      <c r="H11" s="2050"/>
      <c r="I11" s="2050"/>
      <c r="J11" s="2050"/>
      <c r="K11" s="2050"/>
    </row>
    <row r="12" spans="1:31" s="1454" customFormat="1" ht="6" hidden="1" customHeight="1">
      <c r="A12" s="650" t="s">
        <v>568</v>
      </c>
      <c r="B12" s="1458" t="s">
        <v>81</v>
      </c>
      <c r="C12" s="1458"/>
      <c r="G12" s="1455"/>
    </row>
    <row r="13" spans="1:31" s="1454" customFormat="1" ht="12.75" hidden="1">
      <c r="A13" s="650"/>
      <c r="B13" s="1455"/>
      <c r="G13" s="1455"/>
    </row>
    <row r="14" spans="1:31" s="1454" customFormat="1" ht="12.75" hidden="1">
      <c r="A14" s="650"/>
      <c r="G14" s="1455"/>
    </row>
    <row r="15" spans="1:31" s="1454" customFormat="1" ht="12.75" hidden="1">
      <c r="A15" s="650"/>
      <c r="G15" s="1455"/>
      <c r="O15" s="1455"/>
    </row>
    <row r="16" spans="1:31" s="1454" customFormat="1" ht="12.75" hidden="1">
      <c r="A16" s="650"/>
      <c r="G16" s="1455"/>
    </row>
    <row r="17" spans="1:15" s="1454" customFormat="1" ht="12.75" hidden="1">
      <c r="A17" s="650"/>
      <c r="G17" s="1455"/>
    </row>
    <row r="18" spans="1:15" s="1454" customFormat="1" ht="12.75" hidden="1">
      <c r="A18" s="650"/>
      <c r="G18" s="1455"/>
    </row>
    <row r="19" spans="1:15" s="1454" customFormat="1" ht="12.75" hidden="1">
      <c r="A19" s="650"/>
      <c r="G19" s="1455"/>
      <c r="O19" s="1455"/>
    </row>
    <row r="20" spans="1:15" s="1454" customFormat="1" ht="12.75" hidden="1">
      <c r="A20" s="650"/>
      <c r="G20" s="1455"/>
    </row>
    <row r="21" spans="1:15" s="1454" customFormat="1" ht="35.450000000000003" hidden="1" customHeight="1">
      <c r="A21" s="650"/>
      <c r="B21" s="1053"/>
      <c r="C21" s="1456"/>
      <c r="D21" s="1456"/>
      <c r="E21" s="1456"/>
      <c r="F21" s="1456"/>
      <c r="G21" s="1457"/>
      <c r="H21" s="1456"/>
      <c r="I21" s="1456"/>
      <c r="J21" s="1456"/>
    </row>
    <row r="22" spans="1:15" s="1454" customFormat="1" ht="12.75" hidden="1">
      <c r="A22" s="650"/>
      <c r="G22" s="1455"/>
    </row>
    <row r="23" spans="1:15" s="1454" customFormat="1" ht="12.75" hidden="1">
      <c r="A23" s="650"/>
      <c r="G23" s="1455"/>
    </row>
    <row r="24" spans="1:15" s="1454" customFormat="1" ht="12.75" hidden="1">
      <c r="A24" s="650"/>
      <c r="G24" s="1455"/>
      <c r="O24" s="1455"/>
    </row>
    <row r="25" spans="1:15" s="1454" customFormat="1" ht="12.75" hidden="1">
      <c r="A25" s="650"/>
      <c r="G25" s="1455"/>
      <c r="O25" s="1455"/>
    </row>
    <row r="26" spans="1:15" s="1454" customFormat="1" ht="12.75" hidden="1">
      <c r="A26" s="650"/>
      <c r="G26" s="1455"/>
      <c r="O26" s="1455"/>
    </row>
    <row r="27" spans="1:15" s="1454" customFormat="1" ht="12.75" hidden="1">
      <c r="A27" s="650"/>
      <c r="G27" s="1455"/>
    </row>
    <row r="28" spans="1:15" s="1454" customFormat="1" ht="12.75" hidden="1">
      <c r="A28" s="650"/>
      <c r="G28" s="1455"/>
    </row>
    <row r="29" spans="1:15" s="1454" customFormat="1" ht="12.75" hidden="1">
      <c r="A29" s="650"/>
      <c r="G29" s="1455"/>
      <c r="O29" s="1455"/>
    </row>
    <row r="30" spans="1:15" s="1454" customFormat="1" ht="12.75" hidden="1">
      <c r="A30" s="650"/>
      <c r="G30" s="1455"/>
    </row>
    <row r="31" spans="1:15" s="1454" customFormat="1" ht="12.75" hidden="1">
      <c r="A31" s="650"/>
      <c r="G31" s="1455"/>
    </row>
    <row r="32" spans="1:15" s="1454" customFormat="1" ht="12.75" hidden="1">
      <c r="A32" s="650"/>
      <c r="G32" s="1455"/>
    </row>
    <row r="33" spans="1:7" s="1454" customFormat="1" ht="12.75" hidden="1">
      <c r="A33" s="650"/>
      <c r="G33" s="1455"/>
    </row>
    <row r="34" spans="1:7" s="1454" customFormat="1" ht="12.75" hidden="1">
      <c r="A34" s="650"/>
      <c r="G34" s="1455"/>
    </row>
    <row r="35" spans="1:7" s="1454" customFormat="1" ht="12.75" hidden="1">
      <c r="A35" s="650"/>
      <c r="G35" s="1455"/>
    </row>
    <row r="36" spans="1:7" s="1454" customFormat="1" ht="12.75" hidden="1">
      <c r="A36" s="650"/>
      <c r="G36" s="1455"/>
    </row>
    <row r="37" spans="1:7" s="1454" customFormat="1" ht="12.75" hidden="1">
      <c r="A37" s="650"/>
      <c r="G37" s="1455"/>
    </row>
    <row r="38" spans="1:7" s="1454" customFormat="1" ht="12.75" hidden="1">
      <c r="A38" s="650"/>
      <c r="G38" s="1455"/>
    </row>
    <row r="39" spans="1:7" s="1454" customFormat="1" ht="12.75" hidden="1">
      <c r="A39" s="650"/>
      <c r="G39" s="1455"/>
    </row>
    <row r="40" spans="1:7" s="1454" customFormat="1" ht="12.75" hidden="1">
      <c r="A40" s="650"/>
      <c r="G40" s="1455"/>
    </row>
    <row r="41" spans="1:7" s="1454" customFormat="1" ht="12.75" hidden="1">
      <c r="A41" s="650"/>
      <c r="G41" s="1455"/>
    </row>
    <row r="42" spans="1:7" s="1454" customFormat="1" ht="12.75" hidden="1">
      <c r="A42" s="650"/>
    </row>
    <row r="43" spans="1:7" s="1454" customFormat="1" ht="12.75" hidden="1">
      <c r="A43" s="650"/>
    </row>
    <row r="44" spans="1:7" s="1454" customFormat="1" ht="12.75" hidden="1">
      <c r="A44" s="650"/>
    </row>
    <row r="45" spans="1:7" s="1454" customFormat="1" ht="12.75" hidden="1">
      <c r="A45" s="650"/>
    </row>
    <row r="46" spans="1:7" s="1454" customFormat="1" ht="12.75" hidden="1">
      <c r="A46" s="650"/>
      <c r="G46" s="1455"/>
    </row>
    <row r="47" spans="1:7" s="1454" customFormat="1" ht="12.75" hidden="1">
      <c r="A47" s="650"/>
      <c r="G47" s="1455"/>
    </row>
    <row r="48" spans="1:7" s="1454" customFormat="1" ht="12.75" hidden="1">
      <c r="A48" s="650"/>
      <c r="G48" s="1455"/>
    </row>
    <row r="49" spans="1:7" s="1454" customFormat="1" ht="12.75" hidden="1">
      <c r="A49" s="650"/>
      <c r="G49" s="1455"/>
    </row>
    <row r="50" spans="1:7" s="1454" customFormat="1" ht="12.75" hidden="1">
      <c r="A50" s="650"/>
      <c r="G50" s="1455"/>
    </row>
    <row r="51" spans="1:7" s="1454" customFormat="1" ht="12.75" hidden="1">
      <c r="A51" s="650"/>
      <c r="G51" s="1455"/>
    </row>
    <row r="52" spans="1:7" s="1454" customFormat="1" ht="12.75" hidden="1">
      <c r="A52" s="650"/>
      <c r="G52" s="1455"/>
    </row>
    <row r="53" spans="1:7" s="1454" customFormat="1" ht="12.75" hidden="1">
      <c r="A53" s="650"/>
      <c r="G53" s="1455"/>
    </row>
    <row r="54" spans="1:7" s="1454" customFormat="1" ht="12.75" hidden="1">
      <c r="A54" s="650"/>
      <c r="G54" s="1455"/>
    </row>
    <row r="55" spans="1:7" s="1454" customFormat="1" ht="12.75" hidden="1">
      <c r="A55" s="650"/>
      <c r="G55" s="1455"/>
    </row>
    <row r="56" spans="1:7" s="1454" customFormat="1" ht="12.75" hidden="1">
      <c r="A56" s="650"/>
      <c r="G56" s="1455"/>
    </row>
    <row r="57" spans="1:7" s="1454" customFormat="1" ht="12.75" hidden="1">
      <c r="A57" s="650"/>
      <c r="G57" s="1455"/>
    </row>
    <row r="58" spans="1:7" s="1454" customFormat="1" ht="12.75" hidden="1">
      <c r="A58" s="650"/>
      <c r="G58" s="1455"/>
    </row>
    <row r="59" spans="1:7" s="1454" customFormat="1" ht="12.75" hidden="1">
      <c r="A59" s="650"/>
      <c r="G59" s="1455"/>
    </row>
    <row r="60" spans="1:7" s="1454" customFormat="1" ht="12.75" hidden="1">
      <c r="A60" s="650"/>
      <c r="G60" s="1455"/>
    </row>
    <row r="61" spans="1:7" s="1454" customFormat="1" ht="12.75" hidden="1">
      <c r="A61" s="650"/>
      <c r="G61" s="1455"/>
    </row>
    <row r="62" spans="1:7" s="1454" customFormat="1" ht="12.75" hidden="1">
      <c r="A62" s="650"/>
      <c r="G62" s="1455"/>
    </row>
    <row r="63" spans="1:7" s="1454" customFormat="1" ht="12.75" hidden="1">
      <c r="A63" s="650"/>
      <c r="G63" s="1455"/>
    </row>
    <row r="64" spans="1:7" s="1454" customFormat="1" ht="12.75" hidden="1">
      <c r="A64" s="650"/>
      <c r="G64" s="1455"/>
    </row>
    <row r="65" spans="1:7" s="1454" customFormat="1" ht="12.75" hidden="1">
      <c r="A65" s="650"/>
      <c r="G65" s="1455"/>
    </row>
    <row r="66" spans="1:7" s="1454" customFormat="1" ht="12.75" hidden="1">
      <c r="A66" s="650"/>
      <c r="G66" s="1455"/>
    </row>
    <row r="67" spans="1:7" s="1454" customFormat="1" ht="12.75" hidden="1">
      <c r="A67" s="650"/>
      <c r="G67" s="1455"/>
    </row>
    <row r="68" spans="1:7" s="1454" customFormat="1" ht="12.75" hidden="1">
      <c r="A68" s="650"/>
      <c r="G68" s="1455"/>
    </row>
    <row r="69" spans="1:7" s="1454" customFormat="1" ht="12.75" hidden="1">
      <c r="A69" s="650"/>
      <c r="G69" s="1455"/>
    </row>
    <row r="70" spans="1:7" s="1454" customFormat="1" ht="12.75" hidden="1">
      <c r="A70" s="650"/>
      <c r="G70" s="1455"/>
    </row>
    <row r="71" spans="1:7" s="1454" customFormat="1" ht="12.75" hidden="1">
      <c r="A71" s="650"/>
      <c r="G71" s="1455"/>
    </row>
    <row r="72" spans="1:7" s="1454" customFormat="1" ht="12.75" hidden="1">
      <c r="A72" s="650"/>
      <c r="G72" s="1455"/>
    </row>
    <row r="73" spans="1:7" s="1454" customFormat="1" ht="12.75" hidden="1">
      <c r="A73" s="650"/>
      <c r="G73" s="1455"/>
    </row>
    <row r="74" spans="1:7" s="1454" customFormat="1" ht="12.75" hidden="1">
      <c r="A74" s="650"/>
      <c r="G74" s="1455"/>
    </row>
    <row r="75" spans="1:7" s="1454" customFormat="1" ht="12.75" hidden="1">
      <c r="A75" s="650"/>
      <c r="G75" s="1455"/>
    </row>
    <row r="76" spans="1:7" s="1454" customFormat="1" ht="12.75" hidden="1">
      <c r="A76" s="650"/>
      <c r="G76" s="1455"/>
    </row>
    <row r="77" spans="1:7" s="1454" customFormat="1" ht="12.75" hidden="1">
      <c r="A77" s="650"/>
      <c r="G77" s="1455"/>
    </row>
    <row r="78" spans="1:7" s="1454" customFormat="1" ht="12.75" hidden="1">
      <c r="A78" s="650"/>
      <c r="G78" s="1455"/>
    </row>
    <row r="79" spans="1:7" s="1454" customFormat="1" ht="12.75" hidden="1">
      <c r="A79" s="650"/>
      <c r="G79" s="1455"/>
    </row>
    <row r="80" spans="1:7" s="1454" customFormat="1" ht="12.75" hidden="1">
      <c r="A80" s="650"/>
      <c r="G80" s="1455"/>
    </row>
    <row r="81" spans="1:7" s="1454" customFormat="1" ht="12.75" hidden="1">
      <c r="A81" s="650"/>
      <c r="G81" s="1455"/>
    </row>
    <row r="82" spans="1:7" s="1454" customFormat="1" ht="12.75" hidden="1">
      <c r="A82" s="650"/>
      <c r="G82" s="1455"/>
    </row>
    <row r="83" spans="1:7" s="1454" customFormat="1" ht="12.75" hidden="1">
      <c r="A83" s="650"/>
      <c r="G83" s="1455"/>
    </row>
    <row r="84" spans="1:7" s="1454" customFormat="1" ht="12.75" hidden="1">
      <c r="A84" s="650"/>
      <c r="G84" s="1455"/>
    </row>
    <row r="85" spans="1:7" s="1454" customFormat="1" ht="12.75" hidden="1">
      <c r="A85" s="650"/>
      <c r="G85" s="1455"/>
    </row>
    <row r="86" spans="1:7" s="1454" customFormat="1" ht="12.75" hidden="1">
      <c r="A86" s="650"/>
      <c r="G86" s="1455"/>
    </row>
    <row r="87" spans="1:7" s="1454" customFormat="1" ht="12.75" hidden="1">
      <c r="A87" s="650"/>
      <c r="G87" s="1455"/>
    </row>
    <row r="88" spans="1:7" s="1454" customFormat="1" ht="12.75" hidden="1">
      <c r="A88" s="650"/>
      <c r="G88" s="1455"/>
    </row>
    <row r="89" spans="1:7" s="1454" customFormat="1" ht="12.75" hidden="1">
      <c r="A89" s="650"/>
      <c r="G89" s="1455"/>
    </row>
    <row r="90" spans="1:7" s="1454" customFormat="1" ht="12.75" hidden="1">
      <c r="A90" s="650"/>
      <c r="G90" s="1455"/>
    </row>
    <row r="91" spans="1:7" s="1454" customFormat="1" ht="12.75" hidden="1">
      <c r="A91" s="650"/>
      <c r="G91" s="1455"/>
    </row>
    <row r="92" spans="1:7" s="1454" customFormat="1" ht="12.75" hidden="1">
      <c r="A92" s="650"/>
      <c r="G92" s="1455"/>
    </row>
    <row r="93" spans="1:7" s="1454" customFormat="1" ht="12.75" hidden="1">
      <c r="A93" s="650"/>
      <c r="G93" s="1455"/>
    </row>
    <row r="94" spans="1:7" s="1454" customFormat="1" ht="12.75" hidden="1">
      <c r="A94" s="650"/>
      <c r="G94" s="1455"/>
    </row>
    <row r="95" spans="1:7" s="1454" customFormat="1" ht="12.75" hidden="1">
      <c r="A95" s="650"/>
      <c r="G95" s="1455"/>
    </row>
    <row r="96" spans="1:7" s="1454" customFormat="1" ht="12.75" hidden="1">
      <c r="A96" s="650"/>
      <c r="G96" s="1455"/>
    </row>
    <row r="97" spans="1:7" s="1454" customFormat="1" ht="12.75" hidden="1">
      <c r="A97" s="650"/>
      <c r="G97" s="1455"/>
    </row>
    <row r="98" spans="1:7" s="1454" customFormat="1" ht="12.75" hidden="1">
      <c r="A98" s="650"/>
      <c r="G98" s="1455"/>
    </row>
    <row r="99" spans="1:7" s="1454" customFormat="1" ht="12.75" hidden="1">
      <c r="A99" s="650"/>
      <c r="G99" s="1455"/>
    </row>
    <row r="100" spans="1:7" s="1454" customFormat="1" ht="12.75" hidden="1">
      <c r="A100" s="650"/>
      <c r="G100" s="1455"/>
    </row>
    <row r="101" spans="1:7" s="1454" customFormat="1" ht="12.75" hidden="1">
      <c r="A101" s="650"/>
      <c r="G101" s="1455"/>
    </row>
    <row r="102" spans="1:7" s="1454" customFormat="1" ht="12.75" hidden="1">
      <c r="A102" s="650"/>
      <c r="G102" s="1455"/>
    </row>
    <row r="103" spans="1:7" s="1454" customFormat="1" ht="12.75" hidden="1">
      <c r="A103" s="650"/>
      <c r="G103" s="1455"/>
    </row>
    <row r="104" spans="1:7" s="1454" customFormat="1" ht="12.75" hidden="1">
      <c r="A104" s="650"/>
      <c r="G104" s="1455"/>
    </row>
  </sheetData>
  <mergeCells count="3">
    <mergeCell ref="C11:K11"/>
    <mergeCell ref="B3:F3"/>
    <mergeCell ref="B10:K10"/>
  </mergeCells>
  <hyperlinks>
    <hyperlink ref="B1" location="ToC!A1" display="Retour à la table des matières" xr:uid="{00000000-0004-0000-3300-000000000000}"/>
  </hyperlinks>
  <pageMargins left="0.51181102362204722" right="0.51181102362204722" top="0.51181102362204722" bottom="0.51181102362204722" header="0.23622047244094491" footer="0.23622047244094491"/>
  <pageSetup scale="91" firstPageNumber="6" orientation="landscape" r:id="rId1"/>
  <headerFooter>
    <oddFooter>&amp;L&amp;G&amp;CInformations supplémentaires sur les 
fonds propres réglementaires&amp;RPage &amp;P de &amp;N]</oddFoot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BBA83-D8F8-4E0C-915B-73EF2AFCDF13}">
  <sheetPr codeName="Sheet49">
    <pageSetUpPr fitToPage="1"/>
  </sheetPr>
  <dimension ref="A1:AD109"/>
  <sheetViews>
    <sheetView topLeftCell="C25" zoomScale="175" zoomScaleNormal="175" workbookViewId="0"/>
  </sheetViews>
  <sheetFormatPr defaultColWidth="0" defaultRowHeight="15" zeroHeight="1"/>
  <cols>
    <col min="1" max="1" width="1.42578125" style="1491" customWidth="1"/>
    <col min="2" max="2" width="48.42578125" style="1491" customWidth="1"/>
    <col min="3" max="3" width="138.85546875" style="1492" customWidth="1"/>
    <col min="4" max="4" width="1.42578125" style="1491" customWidth="1"/>
    <col min="5" max="30" width="0" style="1491" hidden="1" customWidth="1"/>
    <col min="31" max="16384" width="10.42578125" style="1491" hidden="1"/>
  </cols>
  <sheetData>
    <row r="1" spans="2:30" ht="12.2" customHeight="1">
      <c r="B1" s="100" t="s">
        <v>5</v>
      </c>
    </row>
    <row r="2" spans="2:30" s="1290" customFormat="1" ht="20.100000000000001" customHeight="1">
      <c r="B2" s="1519" t="s">
        <v>34</v>
      </c>
      <c r="C2" s="1518"/>
      <c r="E2" s="1517"/>
    </row>
    <row r="3" spans="2:30">
      <c r="B3" s="1516" t="s">
        <v>593</v>
      </c>
      <c r="C3" s="1515"/>
    </row>
    <row r="4" spans="2:30" ht="25.5">
      <c r="B4" s="1504" t="s">
        <v>592</v>
      </c>
      <c r="C4" s="1503" t="s">
        <v>1051</v>
      </c>
    </row>
    <row r="5" spans="2:30" s="1493" customFormat="1" ht="12.75">
      <c r="B5" s="1504" t="s">
        <v>591</v>
      </c>
      <c r="C5" s="1503" t="s">
        <v>590</v>
      </c>
    </row>
    <row r="6" spans="2:30" s="1493" customFormat="1" ht="25.5">
      <c r="B6" s="1502" t="s">
        <v>589</v>
      </c>
      <c r="C6" s="1501" t="s">
        <v>588</v>
      </c>
    </row>
    <row r="7" spans="2:30" s="1493" customFormat="1" ht="6.6" customHeight="1">
      <c r="B7" s="1514"/>
      <c r="C7" s="1513"/>
    </row>
    <row r="8" spans="2:30" s="1493" customFormat="1" ht="12.75">
      <c r="B8" s="1506" t="s">
        <v>858</v>
      </c>
      <c r="C8" s="1505"/>
    </row>
    <row r="9" spans="2:30" s="1493" customFormat="1" ht="12.75">
      <c r="B9" s="1504" t="s">
        <v>587</v>
      </c>
      <c r="C9" s="1512"/>
    </row>
    <row r="10" spans="2:30" s="1493" customFormat="1" ht="12.75">
      <c r="B10" s="1510" t="s">
        <v>1242</v>
      </c>
      <c r="C10" s="1503" t="s">
        <v>1053</v>
      </c>
      <c r="AD10" s="1496"/>
    </row>
    <row r="11" spans="2:30" s="1493" customFormat="1" ht="12.75">
      <c r="B11" s="1510" t="s">
        <v>1052</v>
      </c>
      <c r="C11" s="1503" t="s">
        <v>1054</v>
      </c>
      <c r="AD11" s="1496"/>
    </row>
    <row r="12" spans="2:30" s="1493" customFormat="1" ht="25.5">
      <c r="B12" s="1510" t="s">
        <v>1056</v>
      </c>
      <c r="C12" s="1503" t="s">
        <v>1055</v>
      </c>
      <c r="AD12" s="1496"/>
    </row>
    <row r="13" spans="2:30" s="1493" customFormat="1" ht="39.200000000000003" customHeight="1">
      <c r="B13" s="1504" t="s">
        <v>586</v>
      </c>
      <c r="C13" s="1503" t="s">
        <v>1057</v>
      </c>
    </row>
    <row r="14" spans="2:30" s="1493" customFormat="1" ht="12.75">
      <c r="B14" s="1504" t="s">
        <v>662</v>
      </c>
      <c r="C14" s="1503"/>
    </row>
    <row r="15" spans="2:30" s="1493" customFormat="1" ht="12.75">
      <c r="B15" s="1510" t="s">
        <v>329</v>
      </c>
      <c r="C15" s="1503"/>
    </row>
    <row r="16" spans="2:30" s="1493" customFormat="1" ht="17.100000000000001" customHeight="1">
      <c r="B16" s="1511" t="s">
        <v>585</v>
      </c>
      <c r="C16" s="1503" t="s">
        <v>584</v>
      </c>
    </row>
    <row r="17" spans="2:14" s="1493" customFormat="1" ht="15.6" customHeight="1">
      <c r="B17" s="1511" t="s">
        <v>711</v>
      </c>
      <c r="C17" s="1503" t="s">
        <v>583</v>
      </c>
    </row>
    <row r="18" spans="2:14" s="1493" customFormat="1" ht="28.5" customHeight="1">
      <c r="B18" s="1510" t="s">
        <v>860</v>
      </c>
      <c r="C18" s="1503" t="s">
        <v>582</v>
      </c>
    </row>
    <row r="19" spans="2:14" s="1493" customFormat="1" ht="25.5">
      <c r="B19" s="1509" t="s">
        <v>52</v>
      </c>
      <c r="C19" s="1501" t="s">
        <v>600</v>
      </c>
    </row>
    <row r="20" spans="2:14" s="1493" customFormat="1" ht="6" customHeight="1">
      <c r="B20" s="1508"/>
      <c r="C20" s="1507"/>
    </row>
    <row r="21" spans="2:14" s="1493" customFormat="1" ht="12.75">
      <c r="B21" s="1506" t="s">
        <v>1058</v>
      </c>
      <c r="C21" s="1505"/>
    </row>
    <row r="22" spans="2:14" s="1493" customFormat="1" ht="12.75">
      <c r="B22" s="1504" t="s">
        <v>60</v>
      </c>
      <c r="C22" s="1503" t="s">
        <v>1059</v>
      </c>
      <c r="N22" s="1496"/>
    </row>
    <row r="23" spans="2:14" s="1493" customFormat="1" ht="12.75">
      <c r="B23" s="1504" t="s">
        <v>1241</v>
      </c>
      <c r="C23" s="1503" t="s">
        <v>581</v>
      </c>
    </row>
    <row r="24" spans="2:14" s="1493" customFormat="1" ht="13.5" customHeight="1">
      <c r="B24" s="1504" t="s">
        <v>580</v>
      </c>
      <c r="C24" s="1503" t="s">
        <v>579</v>
      </c>
    </row>
    <row r="25" spans="2:14" s="1493" customFormat="1" ht="12.75">
      <c r="B25" s="1504" t="s">
        <v>578</v>
      </c>
      <c r="C25" s="1503" t="s">
        <v>577</v>
      </c>
    </row>
    <row r="26" spans="2:14" s="1493" customFormat="1" ht="30.2" customHeight="1">
      <c r="B26" s="1504" t="s">
        <v>576</v>
      </c>
      <c r="C26" s="1503" t="s">
        <v>575</v>
      </c>
      <c r="N26" s="1496"/>
    </row>
    <row r="27" spans="2:14" s="1493" customFormat="1" ht="25.5">
      <c r="B27" s="1504" t="s">
        <v>574</v>
      </c>
      <c r="C27" s="1503" t="s">
        <v>573</v>
      </c>
    </row>
    <row r="28" spans="2:14" s="1493" customFormat="1" ht="42" customHeight="1">
      <c r="B28" s="1504" t="s">
        <v>1418</v>
      </c>
      <c r="C28" s="1503" t="s">
        <v>1060</v>
      </c>
    </row>
    <row r="29" spans="2:14" s="1493" customFormat="1" ht="25.5">
      <c r="B29" s="1502" t="s">
        <v>1061</v>
      </c>
      <c r="C29" s="1501" t="s">
        <v>1062</v>
      </c>
    </row>
    <row r="30" spans="2:14" s="1493" customFormat="1" ht="7.35" customHeight="1">
      <c r="B30" s="1508"/>
      <c r="C30" s="1507"/>
    </row>
    <row r="31" spans="2:14" s="1493" customFormat="1" ht="12.75">
      <c r="B31" s="1506" t="s">
        <v>715</v>
      </c>
      <c r="C31" s="1505"/>
      <c r="N31" s="1496"/>
    </row>
    <row r="32" spans="2:14" s="1493" customFormat="1" ht="51">
      <c r="B32" s="1504" t="s">
        <v>1063</v>
      </c>
      <c r="C32" s="1503" t="s">
        <v>1064</v>
      </c>
      <c r="N32" s="1496"/>
    </row>
    <row r="33" spans="2:14" s="1493" customFormat="1" ht="76.5">
      <c r="B33" s="1504" t="s">
        <v>572</v>
      </c>
      <c r="C33" s="1503" t="s">
        <v>1421</v>
      </c>
      <c r="N33" s="1496"/>
    </row>
    <row r="34" spans="2:14" s="1493" customFormat="1" ht="30.2" customHeight="1">
      <c r="B34" s="1504" t="s">
        <v>571</v>
      </c>
      <c r="C34" s="1503" t="s">
        <v>1065</v>
      </c>
      <c r="N34" s="1496"/>
    </row>
    <row r="35" spans="2:14" s="1493" customFormat="1" ht="28.5" customHeight="1">
      <c r="B35" s="1502" t="s">
        <v>146</v>
      </c>
      <c r="C35" s="1501" t="s">
        <v>1066</v>
      </c>
      <c r="N35" s="1496"/>
    </row>
    <row r="36" spans="2:14" s="1493" customFormat="1" ht="2.1" customHeight="1">
      <c r="B36" s="1500"/>
      <c r="C36" s="1499"/>
      <c r="N36" s="1496"/>
    </row>
    <row r="37" spans="2:14" s="1497" customFormat="1" ht="5.25" hidden="1" customHeight="1">
      <c r="C37" s="1498"/>
    </row>
    <row r="38" spans="2:14" s="1493" customFormat="1" ht="12.75" hidden="1">
      <c r="C38" s="1494"/>
    </row>
    <row r="39" spans="2:14" s="1493" customFormat="1" ht="12.75" hidden="1">
      <c r="C39" s="1494"/>
      <c r="N39" s="1496"/>
    </row>
    <row r="40" spans="2:14" s="1493" customFormat="1" ht="12.75" hidden="1">
      <c r="C40" s="1494"/>
    </row>
    <row r="41" spans="2:14" s="1493" customFormat="1" ht="12.75" hidden="1">
      <c r="C41" s="1494"/>
    </row>
    <row r="42" spans="2:14" s="1493" customFormat="1" ht="12.75" hidden="1">
      <c r="C42" s="1494"/>
    </row>
    <row r="43" spans="2:14" s="1493" customFormat="1" ht="12.75" hidden="1">
      <c r="C43" s="1494"/>
    </row>
    <row r="44" spans="2:14" s="1493" customFormat="1" ht="12.75" hidden="1">
      <c r="C44" s="1494"/>
    </row>
    <row r="45" spans="2:14" s="1493" customFormat="1" ht="12.75" hidden="1">
      <c r="C45" s="1494"/>
    </row>
    <row r="46" spans="2:14" s="1493" customFormat="1" ht="12.75" hidden="1">
      <c r="C46" s="1494"/>
    </row>
    <row r="47" spans="2:14" s="1493" customFormat="1" ht="12.75" hidden="1">
      <c r="C47" s="1494"/>
    </row>
    <row r="48" spans="2:14" s="1493" customFormat="1" ht="12.75" hidden="1">
      <c r="C48" s="1494"/>
    </row>
    <row r="49" spans="2:13" s="1493" customFormat="1" ht="12.75" hidden="1">
      <c r="C49" s="1494"/>
    </row>
    <row r="50" spans="2:13" s="1493" customFormat="1" ht="12.75" hidden="1">
      <c r="C50" s="1494"/>
    </row>
    <row r="51" spans="2:13" s="1493" customFormat="1" ht="12.75" hidden="1">
      <c r="B51" s="1495"/>
      <c r="C51" s="1495"/>
      <c r="D51" s="1495"/>
      <c r="E51" s="1495"/>
      <c r="F51" s="1495"/>
      <c r="G51" s="1495"/>
      <c r="H51" s="1495"/>
      <c r="I51" s="1495"/>
      <c r="J51" s="1495"/>
      <c r="K51" s="1495"/>
      <c r="L51" s="1495"/>
      <c r="M51" s="1495"/>
    </row>
    <row r="52" spans="2:13" s="1493" customFormat="1" ht="12.75" hidden="1">
      <c r="B52" s="1495"/>
      <c r="C52" s="1495"/>
      <c r="D52" s="1495"/>
      <c r="E52" s="1495"/>
      <c r="F52" s="1495"/>
      <c r="G52" s="1495"/>
      <c r="H52" s="1495"/>
      <c r="I52" s="1495"/>
      <c r="J52" s="1495"/>
      <c r="K52" s="1495"/>
      <c r="L52" s="1495"/>
      <c r="M52" s="1495"/>
    </row>
    <row r="53" spans="2:13" s="1493" customFormat="1" ht="12.75" hidden="1">
      <c r="B53" s="1495"/>
      <c r="C53" s="1495"/>
      <c r="D53" s="1495"/>
      <c r="E53" s="1495"/>
      <c r="F53" s="1495"/>
      <c r="G53" s="1495"/>
      <c r="H53" s="1495"/>
      <c r="I53" s="1495"/>
      <c r="J53" s="1495"/>
      <c r="K53" s="1495"/>
      <c r="L53" s="1495"/>
      <c r="M53" s="1495"/>
    </row>
    <row r="54" spans="2:13" s="1493" customFormat="1" ht="12.75" hidden="1">
      <c r="B54" s="1495"/>
      <c r="C54" s="1495"/>
      <c r="D54" s="1495"/>
      <c r="E54" s="1495"/>
      <c r="F54" s="1495"/>
      <c r="G54" s="1495"/>
      <c r="H54" s="1495"/>
      <c r="I54" s="1495"/>
      <c r="J54" s="1495"/>
      <c r="K54" s="1495"/>
      <c r="L54" s="1495"/>
      <c r="M54" s="1495"/>
    </row>
    <row r="55" spans="2:13" s="1493" customFormat="1" ht="12.75" hidden="1">
      <c r="B55" s="1495"/>
      <c r="C55" s="1495"/>
      <c r="D55" s="1495"/>
      <c r="E55" s="1495"/>
      <c r="F55" s="1495"/>
      <c r="G55" s="1495"/>
      <c r="H55" s="1495"/>
      <c r="I55" s="1495"/>
      <c r="J55" s="1495"/>
      <c r="K55" s="1495"/>
      <c r="L55" s="1495"/>
      <c r="M55" s="1495"/>
    </row>
    <row r="56" spans="2:13" s="1493" customFormat="1" ht="12.75" hidden="1">
      <c r="C56" s="1494"/>
    </row>
    <row r="57" spans="2:13" s="1493" customFormat="1" ht="12.75" hidden="1">
      <c r="C57" s="1494"/>
    </row>
    <row r="58" spans="2:13" s="1493" customFormat="1" ht="12.75" hidden="1">
      <c r="C58" s="1494"/>
    </row>
    <row r="59" spans="2:13" s="1493" customFormat="1" ht="12.75" hidden="1">
      <c r="C59" s="1494"/>
    </row>
    <row r="60" spans="2:13" s="1493" customFormat="1" ht="12.75" hidden="1">
      <c r="C60" s="1494"/>
    </row>
    <row r="61" spans="2:13" s="1493" customFormat="1" ht="12.75" hidden="1">
      <c r="C61" s="1494"/>
    </row>
    <row r="62" spans="2:13" s="1493" customFormat="1" ht="12.75" hidden="1">
      <c r="C62" s="1494"/>
    </row>
    <row r="63" spans="2:13" s="1493" customFormat="1" ht="12.75" hidden="1">
      <c r="C63" s="1494"/>
    </row>
    <row r="64" spans="2:13" s="1493" customFormat="1" ht="12.75" hidden="1">
      <c r="C64" s="1494"/>
    </row>
    <row r="65" spans="3:3" s="1493" customFormat="1" ht="12.75" hidden="1">
      <c r="C65" s="1494"/>
    </row>
    <row r="66" spans="3:3" s="1493" customFormat="1" ht="12.75" hidden="1">
      <c r="C66" s="1494"/>
    </row>
    <row r="67" spans="3:3" s="1493" customFormat="1" ht="12.75" hidden="1">
      <c r="C67" s="1494"/>
    </row>
    <row r="68" spans="3:3" s="1493" customFormat="1" ht="12.75" hidden="1">
      <c r="C68" s="1494"/>
    </row>
    <row r="69" spans="3:3" s="1493" customFormat="1" ht="12.75" hidden="1">
      <c r="C69" s="1494"/>
    </row>
    <row r="70" spans="3:3" s="1493" customFormat="1" ht="12.75" hidden="1">
      <c r="C70" s="1494"/>
    </row>
    <row r="71" spans="3:3" s="1493" customFormat="1" ht="12.75" hidden="1">
      <c r="C71" s="1494"/>
    </row>
    <row r="72" spans="3:3" s="1493" customFormat="1" ht="12.75" hidden="1">
      <c r="C72" s="1494"/>
    </row>
    <row r="73" spans="3:3" s="1493" customFormat="1" ht="12.75" hidden="1">
      <c r="C73" s="1494"/>
    </row>
    <row r="74" spans="3:3" s="1493" customFormat="1" ht="12.75" hidden="1">
      <c r="C74" s="1494"/>
    </row>
    <row r="75" spans="3:3" s="1493" customFormat="1" ht="12.75" hidden="1">
      <c r="C75" s="1494"/>
    </row>
    <row r="76" spans="3:3" s="1493" customFormat="1" ht="12.75" hidden="1">
      <c r="C76" s="1494"/>
    </row>
    <row r="77" spans="3:3" s="1493" customFormat="1" ht="12.75" hidden="1">
      <c r="C77" s="1494"/>
    </row>
    <row r="78" spans="3:3" s="1493" customFormat="1" ht="12.75" hidden="1">
      <c r="C78" s="1494"/>
    </row>
    <row r="79" spans="3:3" s="1493" customFormat="1" ht="12.75" hidden="1">
      <c r="C79" s="1494"/>
    </row>
    <row r="80" spans="3:3" s="1493" customFormat="1" ht="12.75" hidden="1">
      <c r="C80" s="1494"/>
    </row>
    <row r="81" spans="3:3" s="1493" customFormat="1" ht="12.75" hidden="1">
      <c r="C81" s="1494"/>
    </row>
    <row r="82" spans="3:3" s="1493" customFormat="1" ht="12.75" hidden="1">
      <c r="C82" s="1494"/>
    </row>
    <row r="83" spans="3:3" s="1493" customFormat="1" ht="12.75" hidden="1">
      <c r="C83" s="1494"/>
    </row>
    <row r="84" spans="3:3" s="1493" customFormat="1" ht="12.75" hidden="1">
      <c r="C84" s="1494"/>
    </row>
    <row r="85" spans="3:3" s="1493" customFormat="1" ht="12.75" hidden="1">
      <c r="C85" s="1494"/>
    </row>
    <row r="86" spans="3:3" s="1493" customFormat="1" ht="12.75" hidden="1">
      <c r="C86" s="1494"/>
    </row>
    <row r="87" spans="3:3" s="1493" customFormat="1" ht="12.75" hidden="1">
      <c r="C87" s="1494"/>
    </row>
    <row r="88" spans="3:3" s="1493" customFormat="1" ht="12.75" hidden="1">
      <c r="C88" s="1494"/>
    </row>
    <row r="89" spans="3:3" s="1493" customFormat="1" ht="12.75" hidden="1">
      <c r="C89" s="1494"/>
    </row>
    <row r="90" spans="3:3" s="1493" customFormat="1" ht="12.75" hidden="1">
      <c r="C90" s="1494"/>
    </row>
    <row r="91" spans="3:3" s="1493" customFormat="1" ht="12.75" hidden="1">
      <c r="C91" s="1494"/>
    </row>
    <row r="92" spans="3:3" s="1493" customFormat="1" ht="12.75" hidden="1">
      <c r="C92" s="1494"/>
    </row>
    <row r="93" spans="3:3" s="1493" customFormat="1" ht="12.75" hidden="1">
      <c r="C93" s="1494"/>
    </row>
    <row r="94" spans="3:3" s="1493" customFormat="1" ht="12.75" hidden="1">
      <c r="C94" s="1494"/>
    </row>
    <row r="95" spans="3:3" s="1493" customFormat="1" ht="12.75" hidden="1">
      <c r="C95" s="1494"/>
    </row>
    <row r="96" spans="3:3" s="1493" customFormat="1" ht="12.75" hidden="1">
      <c r="C96" s="1494"/>
    </row>
    <row r="97" spans="3:3" s="1493" customFormat="1" ht="12.75" hidden="1">
      <c r="C97" s="1494"/>
    </row>
    <row r="98" spans="3:3" s="1493" customFormat="1" ht="12.75" hidden="1">
      <c r="C98" s="1494"/>
    </row>
    <row r="99" spans="3:3" s="1493" customFormat="1" ht="12.75" hidden="1">
      <c r="C99" s="1494"/>
    </row>
    <row r="100" spans="3:3" s="1493" customFormat="1" ht="12.75" hidden="1">
      <c r="C100" s="1494"/>
    </row>
    <row r="101" spans="3:3" s="1493" customFormat="1" ht="12.75" hidden="1">
      <c r="C101" s="1494"/>
    </row>
    <row r="102" spans="3:3" s="1493" customFormat="1" ht="12.75" hidden="1">
      <c r="C102" s="1494"/>
    </row>
    <row r="103" spans="3:3" s="1493" customFormat="1" ht="12.75" hidden="1">
      <c r="C103" s="1494"/>
    </row>
    <row r="104" spans="3:3" s="1493" customFormat="1" ht="12.75" hidden="1">
      <c r="C104" s="1494"/>
    </row>
    <row r="105" spans="3:3" s="1493" customFormat="1" ht="12.75" hidden="1">
      <c r="C105" s="1494"/>
    </row>
    <row r="106" spans="3:3" s="1493" customFormat="1" ht="12.75" hidden="1">
      <c r="C106" s="1494"/>
    </row>
    <row r="107" spans="3:3" s="1493" customFormat="1" ht="12.75" hidden="1">
      <c r="C107" s="1494"/>
    </row>
    <row r="108" spans="3:3" s="1493" customFormat="1" ht="12.75" hidden="1">
      <c r="C108" s="1494"/>
    </row>
    <row r="109" spans="3:3" s="1493" customFormat="1" ht="12.75" hidden="1">
      <c r="C109" s="1494"/>
    </row>
  </sheetData>
  <hyperlinks>
    <hyperlink ref="B1" location="ToC!A1" display="Retour à la table des matières" xr:uid="{00000000-0004-0000-3400-000000000000}"/>
  </hyperlinks>
  <pageMargins left="0.51181102362204722" right="0.51181102362204722" top="0.51181102362204722" bottom="0.51181102362204722" header="0.23622047244094491" footer="0.23622047244094491"/>
  <pageSetup scale="67" firstPageNumber="6" orientation="landscape" r:id="rId1"/>
  <headerFooter>
    <oddFooter>&amp;L&amp;G&amp;CInformations supplémentaires sur les 
fonds propres réglementaires&amp;RPage &amp;P de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F2473-B8BD-49DC-A7DA-DEF3E2FA27A4}">
  <sheetPr codeName="Sheet21">
    <tabColor rgb="FF92D050"/>
    <pageSetUpPr fitToPage="1"/>
  </sheetPr>
  <dimension ref="A1:WWS86"/>
  <sheetViews>
    <sheetView zoomScale="90" zoomScaleNormal="90" zoomScaleSheetLayoutView="85" workbookViewId="0"/>
  </sheetViews>
  <sheetFormatPr defaultColWidth="0" defaultRowHeight="15" zeroHeight="1"/>
  <cols>
    <col min="1" max="1" width="1.42578125" style="101" customWidth="1"/>
    <col min="2" max="2" width="4.42578125" style="101" customWidth="1"/>
    <col min="3" max="3" width="61.5703125" style="105" customWidth="1"/>
    <col min="4" max="4" width="14.140625" style="101" customWidth="1"/>
    <col min="5" max="7" width="15.42578125" style="101" customWidth="1"/>
    <col min="8" max="8" width="15.42578125" style="103" customWidth="1"/>
    <col min="9" max="9" width="10.140625" style="103" customWidth="1"/>
    <col min="10" max="10" width="13.85546875" style="104" customWidth="1"/>
    <col min="11" max="13" width="15.42578125" style="104" customWidth="1"/>
    <col min="14" max="14" width="15.42578125" style="103" customWidth="1"/>
    <col min="15" max="15" width="10" style="103" customWidth="1"/>
    <col min="16" max="16" width="12.5703125" style="102" customWidth="1"/>
    <col min="17" max="17" width="11.85546875" style="102" customWidth="1"/>
    <col min="18" max="18" width="1.42578125" style="101" customWidth="1"/>
    <col min="19" max="247" width="10.42578125" style="101" hidden="1"/>
    <col min="248" max="249" width="4.42578125" style="101" hidden="1"/>
    <col min="250" max="250" width="48.42578125" style="101" hidden="1"/>
    <col min="251" max="251" width="38.42578125" style="101" hidden="1"/>
    <col min="252" max="252" width="20.42578125" style="101" hidden="1"/>
    <col min="253" max="253" width="3.42578125" style="101" hidden="1"/>
    <col min="254" max="254" width="20.42578125" style="101" hidden="1"/>
    <col min="255" max="255" width="3.42578125" style="101" hidden="1"/>
    <col min="256" max="256" width="20.42578125" style="101" hidden="1"/>
    <col min="257" max="257" width="3.42578125" style="101" hidden="1"/>
    <col min="258" max="258" width="20.42578125" style="101" hidden="1"/>
    <col min="259" max="259" width="3.42578125" style="101" hidden="1"/>
    <col min="260" max="273" width="20.42578125" style="101" hidden="1"/>
    <col min="274" max="274" width="2.42578125" style="101" hidden="1"/>
    <col min="275" max="503" width="10.42578125" style="101" hidden="1"/>
    <col min="504" max="505" width="4.42578125" style="101" hidden="1"/>
    <col min="506" max="506" width="48.42578125" style="101" hidden="1"/>
    <col min="507" max="507" width="38.42578125" style="101" hidden="1"/>
    <col min="508" max="508" width="20.42578125" style="101" hidden="1"/>
    <col min="509" max="509" width="3.42578125" style="101" hidden="1"/>
    <col min="510" max="510" width="20.42578125" style="101" hidden="1"/>
    <col min="511" max="511" width="3.42578125" style="101" hidden="1"/>
    <col min="512" max="512" width="20.42578125" style="101" hidden="1"/>
    <col min="513" max="513" width="3.42578125" style="101" hidden="1"/>
    <col min="514" max="514" width="20.42578125" style="101" hidden="1"/>
    <col min="515" max="515" width="3.42578125" style="101" hidden="1"/>
    <col min="516" max="529" width="20.42578125" style="101" hidden="1"/>
    <col min="530" max="530" width="2.42578125" style="101" hidden="1"/>
    <col min="531" max="759" width="10.42578125" style="101" hidden="1"/>
    <col min="760" max="761" width="4.42578125" style="101" hidden="1"/>
    <col min="762" max="762" width="48.42578125" style="101" hidden="1"/>
    <col min="763" max="763" width="38.42578125" style="101" hidden="1"/>
    <col min="764" max="764" width="20.42578125" style="101" hidden="1"/>
    <col min="765" max="765" width="3.42578125" style="101" hidden="1"/>
    <col min="766" max="766" width="20.42578125" style="101" hidden="1"/>
    <col min="767" max="767" width="3.42578125" style="101" hidden="1"/>
    <col min="768" max="768" width="20.42578125" style="101" hidden="1"/>
    <col min="769" max="769" width="3.42578125" style="101" hidden="1"/>
    <col min="770" max="770" width="20.42578125" style="101" hidden="1"/>
    <col min="771" max="771" width="3.42578125" style="101" hidden="1"/>
    <col min="772" max="785" width="20.42578125" style="101" hidden="1"/>
    <col min="786" max="786" width="2.42578125" style="101" hidden="1"/>
    <col min="787" max="1015" width="10.42578125" style="101" hidden="1"/>
    <col min="1016" max="1017" width="4.42578125" style="101" hidden="1"/>
    <col min="1018" max="1018" width="48.42578125" style="101" hidden="1"/>
    <col min="1019" max="1019" width="38.42578125" style="101" hidden="1"/>
    <col min="1020" max="1020" width="20.42578125" style="101" hidden="1"/>
    <col min="1021" max="1021" width="3.42578125" style="101" hidden="1"/>
    <col min="1022" max="1022" width="20.42578125" style="101" hidden="1"/>
    <col min="1023" max="1023" width="3.42578125" style="101" hidden="1"/>
    <col min="1024" max="1024" width="20.42578125" style="101" hidden="1"/>
    <col min="1025" max="1025" width="3.42578125" style="101" hidden="1"/>
    <col min="1026" max="1026" width="20.42578125" style="101" hidden="1"/>
    <col min="1027" max="1027" width="3.42578125" style="101" hidden="1"/>
    <col min="1028" max="1041" width="20.42578125" style="101" hidden="1"/>
    <col min="1042" max="1042" width="2.42578125" style="101" hidden="1"/>
    <col min="1043" max="1271" width="10.42578125" style="101" hidden="1"/>
    <col min="1272" max="1273" width="4.42578125" style="101" hidden="1"/>
    <col min="1274" max="1274" width="48.42578125" style="101" hidden="1"/>
    <col min="1275" max="1275" width="38.42578125" style="101" hidden="1"/>
    <col min="1276" max="1276" width="20.42578125" style="101" hidden="1"/>
    <col min="1277" max="1277" width="3.42578125" style="101" hidden="1"/>
    <col min="1278" max="1278" width="20.42578125" style="101" hidden="1"/>
    <col min="1279" max="1279" width="3.42578125" style="101" hidden="1"/>
    <col min="1280" max="1280" width="20.42578125" style="101" hidden="1"/>
    <col min="1281" max="1281" width="3.42578125" style="101" hidden="1"/>
    <col min="1282" max="1282" width="20.42578125" style="101" hidden="1"/>
    <col min="1283" max="1283" width="3.42578125" style="101" hidden="1"/>
    <col min="1284" max="1297" width="20.42578125" style="101" hidden="1"/>
    <col min="1298" max="1298" width="2.42578125" style="101" hidden="1"/>
    <col min="1299" max="1527" width="10.42578125" style="101" hidden="1"/>
    <col min="1528" max="1529" width="4.42578125" style="101" hidden="1"/>
    <col min="1530" max="1530" width="48.42578125" style="101" hidden="1"/>
    <col min="1531" max="1531" width="38.42578125" style="101" hidden="1"/>
    <col min="1532" max="1532" width="20.42578125" style="101" hidden="1"/>
    <col min="1533" max="1533" width="3.42578125" style="101" hidden="1"/>
    <col min="1534" max="1534" width="20.42578125" style="101" hidden="1"/>
    <col min="1535" max="1535" width="3.42578125" style="101" hidden="1"/>
    <col min="1536" max="1536" width="20.42578125" style="101" hidden="1"/>
    <col min="1537" max="1537" width="3.42578125" style="101" hidden="1"/>
    <col min="1538" max="1538" width="20.42578125" style="101" hidden="1"/>
    <col min="1539" max="1539" width="3.42578125" style="101" hidden="1"/>
    <col min="1540" max="1553" width="20.42578125" style="101" hidden="1"/>
    <col min="1554" max="1554" width="2.42578125" style="101" hidden="1"/>
    <col min="1555" max="1783" width="10.42578125" style="101" hidden="1"/>
    <col min="1784" max="1785" width="4.42578125" style="101" hidden="1"/>
    <col min="1786" max="1786" width="48.42578125" style="101" hidden="1"/>
    <col min="1787" max="1787" width="38.42578125" style="101" hidden="1"/>
    <col min="1788" max="1788" width="20.42578125" style="101" hidden="1"/>
    <col min="1789" max="1789" width="3.42578125" style="101" hidden="1"/>
    <col min="1790" max="1790" width="20.42578125" style="101" hidden="1"/>
    <col min="1791" max="1791" width="3.42578125" style="101" hidden="1"/>
    <col min="1792" max="1792" width="20.42578125" style="101" hidden="1"/>
    <col min="1793" max="1793" width="3.42578125" style="101" hidden="1"/>
    <col min="1794" max="1794" width="20.42578125" style="101" hidden="1"/>
    <col min="1795" max="1795" width="3.42578125" style="101" hidden="1"/>
    <col min="1796" max="1809" width="20.42578125" style="101" hidden="1"/>
    <col min="1810" max="1810" width="2.42578125" style="101" hidden="1"/>
    <col min="1811" max="2039" width="10.42578125" style="101" hidden="1"/>
    <col min="2040" max="2041" width="4.42578125" style="101" hidden="1"/>
    <col min="2042" max="2042" width="48.42578125" style="101" hidden="1"/>
    <col min="2043" max="2043" width="38.42578125" style="101" hidden="1"/>
    <col min="2044" max="2044" width="20.42578125" style="101" hidden="1"/>
    <col min="2045" max="2045" width="3.42578125" style="101" hidden="1"/>
    <col min="2046" max="2046" width="20.42578125" style="101" hidden="1"/>
    <col min="2047" max="2047" width="3.42578125" style="101" hidden="1"/>
    <col min="2048" max="2048" width="20.42578125" style="101" hidden="1"/>
    <col min="2049" max="2049" width="3.42578125" style="101" hidden="1"/>
    <col min="2050" max="2050" width="20.42578125" style="101" hidden="1"/>
    <col min="2051" max="2051" width="3.42578125" style="101" hidden="1"/>
    <col min="2052" max="2065" width="20.42578125" style="101" hidden="1"/>
    <col min="2066" max="2066" width="2.42578125" style="101" hidden="1"/>
    <col min="2067" max="2295" width="10.42578125" style="101" hidden="1"/>
    <col min="2296" max="2297" width="4.42578125" style="101" hidden="1"/>
    <col min="2298" max="2298" width="48.42578125" style="101" hidden="1"/>
    <col min="2299" max="2299" width="38.42578125" style="101" hidden="1"/>
    <col min="2300" max="2300" width="20.42578125" style="101" hidden="1"/>
    <col min="2301" max="2301" width="3.42578125" style="101" hidden="1"/>
    <col min="2302" max="2302" width="20.42578125" style="101" hidden="1"/>
    <col min="2303" max="2303" width="3.42578125" style="101" hidden="1"/>
    <col min="2304" max="2304" width="20.42578125" style="101" hidden="1"/>
    <col min="2305" max="2305" width="3.42578125" style="101" hidden="1"/>
    <col min="2306" max="2306" width="20.42578125" style="101" hidden="1"/>
    <col min="2307" max="2307" width="3.42578125" style="101" hidden="1"/>
    <col min="2308" max="2321" width="20.42578125" style="101" hidden="1"/>
    <col min="2322" max="2322" width="2.42578125" style="101" hidden="1"/>
    <col min="2323" max="2551" width="10.42578125" style="101" hidden="1"/>
    <col min="2552" max="2553" width="4.42578125" style="101" hidden="1"/>
    <col min="2554" max="2554" width="48.42578125" style="101" hidden="1"/>
    <col min="2555" max="2555" width="38.42578125" style="101" hidden="1"/>
    <col min="2556" max="2556" width="20.42578125" style="101" hidden="1"/>
    <col min="2557" max="2557" width="3.42578125" style="101" hidden="1"/>
    <col min="2558" max="2558" width="20.42578125" style="101" hidden="1"/>
    <col min="2559" max="2559" width="3.42578125" style="101" hidden="1"/>
    <col min="2560" max="2560" width="20.42578125" style="101" hidden="1"/>
    <col min="2561" max="2561" width="3.42578125" style="101" hidden="1"/>
    <col min="2562" max="2562" width="20.42578125" style="101" hidden="1"/>
    <col min="2563" max="2563" width="3.42578125" style="101" hidden="1"/>
    <col min="2564" max="2577" width="20.42578125" style="101" hidden="1"/>
    <col min="2578" max="2578" width="2.42578125" style="101" hidden="1"/>
    <col min="2579" max="2807" width="10.42578125" style="101" hidden="1"/>
    <col min="2808" max="2809" width="4.42578125" style="101" hidden="1"/>
    <col min="2810" max="2810" width="48.42578125" style="101" hidden="1"/>
    <col min="2811" max="2811" width="38.42578125" style="101" hidden="1"/>
    <col min="2812" max="2812" width="20.42578125" style="101" hidden="1"/>
    <col min="2813" max="2813" width="3.42578125" style="101" hidden="1"/>
    <col min="2814" max="2814" width="20.42578125" style="101" hidden="1"/>
    <col min="2815" max="2815" width="3.42578125" style="101" hidden="1"/>
    <col min="2816" max="2816" width="20.42578125" style="101" hidden="1"/>
    <col min="2817" max="2817" width="3.42578125" style="101" hidden="1"/>
    <col min="2818" max="2818" width="20.42578125" style="101" hidden="1"/>
    <col min="2819" max="2819" width="3.42578125" style="101" hidden="1"/>
    <col min="2820" max="2833" width="20.42578125" style="101" hidden="1"/>
    <col min="2834" max="2834" width="2.42578125" style="101" hidden="1"/>
    <col min="2835" max="3063" width="10.42578125" style="101" hidden="1"/>
    <col min="3064" max="3065" width="4.42578125" style="101" hidden="1"/>
    <col min="3066" max="3066" width="48.42578125" style="101" hidden="1"/>
    <col min="3067" max="3067" width="38.42578125" style="101" hidden="1"/>
    <col min="3068" max="3068" width="20.42578125" style="101" hidden="1"/>
    <col min="3069" max="3069" width="3.42578125" style="101" hidden="1"/>
    <col min="3070" max="3070" width="20.42578125" style="101" hidden="1"/>
    <col min="3071" max="3071" width="3.42578125" style="101" hidden="1"/>
    <col min="3072" max="3072" width="20.42578125" style="101" hidden="1"/>
    <col min="3073" max="3073" width="3.42578125" style="101" hidden="1"/>
    <col min="3074" max="3074" width="20.42578125" style="101" hidden="1"/>
    <col min="3075" max="3075" width="3.42578125" style="101" hidden="1"/>
    <col min="3076" max="3089" width="20.42578125" style="101" hidden="1"/>
    <col min="3090" max="3090" width="2.42578125" style="101" hidden="1"/>
    <col min="3091" max="3319" width="10.42578125" style="101" hidden="1"/>
    <col min="3320" max="3321" width="4.42578125" style="101" hidden="1"/>
    <col min="3322" max="3322" width="48.42578125" style="101" hidden="1"/>
    <col min="3323" max="3323" width="38.42578125" style="101" hidden="1"/>
    <col min="3324" max="3324" width="20.42578125" style="101" hidden="1"/>
    <col min="3325" max="3325" width="3.42578125" style="101" hidden="1"/>
    <col min="3326" max="3326" width="20.42578125" style="101" hidden="1"/>
    <col min="3327" max="3327" width="3.42578125" style="101" hidden="1"/>
    <col min="3328" max="3328" width="20.42578125" style="101" hidden="1"/>
    <col min="3329" max="3329" width="3.42578125" style="101" hidden="1"/>
    <col min="3330" max="3330" width="20.42578125" style="101" hidden="1"/>
    <col min="3331" max="3331" width="3.42578125" style="101" hidden="1"/>
    <col min="3332" max="3345" width="20.42578125" style="101" hidden="1"/>
    <col min="3346" max="3346" width="2.42578125" style="101" hidden="1"/>
    <col min="3347" max="3575" width="10.42578125" style="101" hidden="1"/>
    <col min="3576" max="3577" width="4.42578125" style="101" hidden="1"/>
    <col min="3578" max="3578" width="48.42578125" style="101" hidden="1"/>
    <col min="3579" max="3579" width="38.42578125" style="101" hidden="1"/>
    <col min="3580" max="3580" width="20.42578125" style="101" hidden="1"/>
    <col min="3581" max="3581" width="3.42578125" style="101" hidden="1"/>
    <col min="3582" max="3582" width="20.42578125" style="101" hidden="1"/>
    <col min="3583" max="3583" width="3.42578125" style="101" hidden="1"/>
    <col min="3584" max="3584" width="20.42578125" style="101" hidden="1"/>
    <col min="3585" max="3585" width="3.42578125" style="101" hidden="1"/>
    <col min="3586" max="3586" width="20.42578125" style="101" hidden="1"/>
    <col min="3587" max="3587" width="3.42578125" style="101" hidden="1"/>
    <col min="3588" max="3601" width="20.42578125" style="101" hidden="1"/>
    <col min="3602" max="3602" width="2.42578125" style="101" hidden="1"/>
    <col min="3603" max="3831" width="10.42578125" style="101" hidden="1"/>
    <col min="3832" max="3833" width="4.42578125" style="101" hidden="1"/>
    <col min="3834" max="3834" width="48.42578125" style="101" hidden="1"/>
    <col min="3835" max="3835" width="38.42578125" style="101" hidden="1"/>
    <col min="3836" max="3836" width="20.42578125" style="101" hidden="1"/>
    <col min="3837" max="3837" width="3.42578125" style="101" hidden="1"/>
    <col min="3838" max="3838" width="20.42578125" style="101" hidden="1"/>
    <col min="3839" max="3839" width="3.42578125" style="101" hidden="1"/>
    <col min="3840" max="3840" width="20.42578125" style="101" hidden="1"/>
    <col min="3841" max="3841" width="3.42578125" style="101" hidden="1"/>
    <col min="3842" max="3842" width="20.42578125" style="101" hidden="1"/>
    <col min="3843" max="3843" width="3.42578125" style="101" hidden="1"/>
    <col min="3844" max="3857" width="20.42578125" style="101" hidden="1"/>
    <col min="3858" max="3858" width="2.42578125" style="101" hidden="1"/>
    <col min="3859" max="4087" width="10.42578125" style="101" hidden="1"/>
    <col min="4088" max="4089" width="4.42578125" style="101" hidden="1"/>
    <col min="4090" max="4090" width="48.42578125" style="101" hidden="1"/>
    <col min="4091" max="4091" width="38.42578125" style="101" hidden="1"/>
    <col min="4092" max="4092" width="20.42578125" style="101" hidden="1"/>
    <col min="4093" max="4093" width="3.42578125" style="101" hidden="1"/>
    <col min="4094" max="4094" width="20.42578125" style="101" hidden="1"/>
    <col min="4095" max="4095" width="3.42578125" style="101" hidden="1"/>
    <col min="4096" max="4096" width="20.42578125" style="101" hidden="1"/>
    <col min="4097" max="4097" width="3.42578125" style="101" hidden="1"/>
    <col min="4098" max="4098" width="20.42578125" style="101" hidden="1"/>
    <col min="4099" max="4099" width="3.42578125" style="101" hidden="1"/>
    <col min="4100" max="4113" width="20.42578125" style="101" hidden="1"/>
    <col min="4114" max="4114" width="2.42578125" style="101" hidden="1"/>
    <col min="4115" max="4343" width="10.42578125" style="101" hidden="1"/>
    <col min="4344" max="4345" width="4.42578125" style="101" hidden="1"/>
    <col min="4346" max="4346" width="48.42578125" style="101" hidden="1"/>
    <col min="4347" max="4347" width="38.42578125" style="101" hidden="1"/>
    <col min="4348" max="4348" width="20.42578125" style="101" hidden="1"/>
    <col min="4349" max="4349" width="3.42578125" style="101" hidden="1"/>
    <col min="4350" max="4350" width="20.42578125" style="101" hidden="1"/>
    <col min="4351" max="4351" width="3.42578125" style="101" hidden="1"/>
    <col min="4352" max="4352" width="20.42578125" style="101" hidden="1"/>
    <col min="4353" max="4353" width="3.42578125" style="101" hidden="1"/>
    <col min="4354" max="4354" width="20.42578125" style="101" hidden="1"/>
    <col min="4355" max="4355" width="3.42578125" style="101" hidden="1"/>
    <col min="4356" max="4369" width="20.42578125" style="101" hidden="1"/>
    <col min="4370" max="4370" width="2.42578125" style="101" hidden="1"/>
    <col min="4371" max="4599" width="10.42578125" style="101" hidden="1"/>
    <col min="4600" max="4601" width="4.42578125" style="101" hidden="1"/>
    <col min="4602" max="4602" width="48.42578125" style="101" hidden="1"/>
    <col min="4603" max="4603" width="38.42578125" style="101" hidden="1"/>
    <col min="4604" max="4604" width="20.42578125" style="101" hidden="1"/>
    <col min="4605" max="4605" width="3.42578125" style="101" hidden="1"/>
    <col min="4606" max="4606" width="20.42578125" style="101" hidden="1"/>
    <col min="4607" max="4607" width="3.42578125" style="101" hidden="1"/>
    <col min="4608" max="4608" width="20.42578125" style="101" hidden="1"/>
    <col min="4609" max="4609" width="3.42578125" style="101" hidden="1"/>
    <col min="4610" max="4610" width="20.42578125" style="101" hidden="1"/>
    <col min="4611" max="4611" width="3.42578125" style="101" hidden="1"/>
    <col min="4612" max="4625" width="20.42578125" style="101" hidden="1"/>
    <col min="4626" max="4626" width="2.42578125" style="101" hidden="1"/>
    <col min="4627" max="4855" width="10.42578125" style="101" hidden="1"/>
    <col min="4856" max="4857" width="4.42578125" style="101" hidden="1"/>
    <col min="4858" max="4858" width="48.42578125" style="101" hidden="1"/>
    <col min="4859" max="4859" width="38.42578125" style="101" hidden="1"/>
    <col min="4860" max="4860" width="20.42578125" style="101" hidden="1"/>
    <col min="4861" max="4861" width="3.42578125" style="101" hidden="1"/>
    <col min="4862" max="4862" width="20.42578125" style="101" hidden="1"/>
    <col min="4863" max="4863" width="3.42578125" style="101" hidden="1"/>
    <col min="4864" max="4864" width="20.42578125" style="101" hidden="1"/>
    <col min="4865" max="4865" width="3.42578125" style="101" hidden="1"/>
    <col min="4866" max="4866" width="20.42578125" style="101" hidden="1"/>
    <col min="4867" max="4867" width="3.42578125" style="101" hidden="1"/>
    <col min="4868" max="4881" width="20.42578125" style="101" hidden="1"/>
    <col min="4882" max="4882" width="2.42578125" style="101" hidden="1"/>
    <col min="4883" max="5111" width="10.42578125" style="101" hidden="1"/>
    <col min="5112" max="5113" width="4.42578125" style="101" hidden="1"/>
    <col min="5114" max="5114" width="48.42578125" style="101" hidden="1"/>
    <col min="5115" max="5115" width="38.42578125" style="101" hidden="1"/>
    <col min="5116" max="5116" width="20.42578125" style="101" hidden="1"/>
    <col min="5117" max="5117" width="3.42578125" style="101" hidden="1"/>
    <col min="5118" max="5118" width="20.42578125" style="101" hidden="1"/>
    <col min="5119" max="5119" width="3.42578125" style="101" hidden="1"/>
    <col min="5120" max="5120" width="20.42578125" style="101" hidden="1"/>
    <col min="5121" max="5121" width="3.42578125" style="101" hidden="1"/>
    <col min="5122" max="5122" width="20.42578125" style="101" hidden="1"/>
    <col min="5123" max="5123" width="3.42578125" style="101" hidden="1"/>
    <col min="5124" max="5137" width="20.42578125" style="101" hidden="1"/>
    <col min="5138" max="5138" width="2.42578125" style="101" hidden="1"/>
    <col min="5139" max="5367" width="10.42578125" style="101" hidden="1"/>
    <col min="5368" max="5369" width="4.42578125" style="101" hidden="1"/>
    <col min="5370" max="5370" width="48.42578125" style="101" hidden="1"/>
    <col min="5371" max="5371" width="38.42578125" style="101" hidden="1"/>
    <col min="5372" max="5372" width="20.42578125" style="101" hidden="1"/>
    <col min="5373" max="5373" width="3.42578125" style="101" hidden="1"/>
    <col min="5374" max="5374" width="20.42578125" style="101" hidden="1"/>
    <col min="5375" max="5375" width="3.42578125" style="101" hidden="1"/>
    <col min="5376" max="5376" width="20.42578125" style="101" hidden="1"/>
    <col min="5377" max="5377" width="3.42578125" style="101" hidden="1"/>
    <col min="5378" max="5378" width="20.42578125" style="101" hidden="1"/>
    <col min="5379" max="5379" width="3.42578125" style="101" hidden="1"/>
    <col min="5380" max="5393" width="20.42578125" style="101" hidden="1"/>
    <col min="5394" max="5394" width="2.42578125" style="101" hidden="1"/>
    <col min="5395" max="5623" width="10.42578125" style="101" hidden="1"/>
    <col min="5624" max="5625" width="4.42578125" style="101" hidden="1"/>
    <col min="5626" max="5626" width="48.42578125" style="101" hidden="1"/>
    <col min="5627" max="5627" width="38.42578125" style="101" hidden="1"/>
    <col min="5628" max="5628" width="20.42578125" style="101" hidden="1"/>
    <col min="5629" max="5629" width="3.42578125" style="101" hidden="1"/>
    <col min="5630" max="5630" width="20.42578125" style="101" hidden="1"/>
    <col min="5631" max="5631" width="3.42578125" style="101" hidden="1"/>
    <col min="5632" max="5632" width="20.42578125" style="101" hidden="1"/>
    <col min="5633" max="5633" width="3.42578125" style="101" hidden="1"/>
    <col min="5634" max="5634" width="20.42578125" style="101" hidden="1"/>
    <col min="5635" max="5635" width="3.42578125" style="101" hidden="1"/>
    <col min="5636" max="5649" width="20.42578125" style="101" hidden="1"/>
    <col min="5650" max="5650" width="2.42578125" style="101" hidden="1"/>
    <col min="5651" max="5879" width="10.42578125" style="101" hidden="1"/>
    <col min="5880" max="5881" width="4.42578125" style="101" hidden="1"/>
    <col min="5882" max="5882" width="48.42578125" style="101" hidden="1"/>
    <col min="5883" max="5883" width="38.42578125" style="101" hidden="1"/>
    <col min="5884" max="5884" width="20.42578125" style="101" hidden="1"/>
    <col min="5885" max="5885" width="3.42578125" style="101" hidden="1"/>
    <col min="5886" max="5886" width="20.42578125" style="101" hidden="1"/>
    <col min="5887" max="5887" width="3.42578125" style="101" hidden="1"/>
    <col min="5888" max="5888" width="20.42578125" style="101" hidden="1"/>
    <col min="5889" max="5889" width="3.42578125" style="101" hidden="1"/>
    <col min="5890" max="5890" width="20.42578125" style="101" hidden="1"/>
    <col min="5891" max="5891" width="3.42578125" style="101" hidden="1"/>
    <col min="5892" max="5905" width="20.42578125" style="101" hidden="1"/>
    <col min="5906" max="5906" width="2.42578125" style="101" hidden="1"/>
    <col min="5907" max="6135" width="10.42578125" style="101" hidden="1"/>
    <col min="6136" max="6137" width="4.42578125" style="101" hidden="1"/>
    <col min="6138" max="6138" width="48.42578125" style="101" hidden="1"/>
    <col min="6139" max="6139" width="38.42578125" style="101" hidden="1"/>
    <col min="6140" max="6140" width="20.42578125" style="101" hidden="1"/>
    <col min="6141" max="6141" width="3.42578125" style="101" hidden="1"/>
    <col min="6142" max="6142" width="20.42578125" style="101" hidden="1"/>
    <col min="6143" max="6143" width="3.42578125" style="101" hidden="1"/>
    <col min="6144" max="6144" width="20.42578125" style="101" hidden="1"/>
    <col min="6145" max="6145" width="3.42578125" style="101" hidden="1"/>
    <col min="6146" max="6146" width="20.42578125" style="101" hidden="1"/>
    <col min="6147" max="6147" width="3.42578125" style="101" hidden="1"/>
    <col min="6148" max="6161" width="20.42578125" style="101" hidden="1"/>
    <col min="6162" max="6162" width="2.42578125" style="101" hidden="1"/>
    <col min="6163" max="6391" width="10.42578125" style="101" hidden="1"/>
    <col min="6392" max="6393" width="4.42578125" style="101" hidden="1"/>
    <col min="6394" max="6394" width="48.42578125" style="101" hidden="1"/>
    <col min="6395" max="6395" width="38.42578125" style="101" hidden="1"/>
    <col min="6396" max="6396" width="20.42578125" style="101" hidden="1"/>
    <col min="6397" max="6397" width="3.42578125" style="101" hidden="1"/>
    <col min="6398" max="6398" width="20.42578125" style="101" hidden="1"/>
    <col min="6399" max="6399" width="3.42578125" style="101" hidden="1"/>
    <col min="6400" max="6400" width="20.42578125" style="101" hidden="1"/>
    <col min="6401" max="6401" width="3.42578125" style="101" hidden="1"/>
    <col min="6402" max="6402" width="20.42578125" style="101" hidden="1"/>
    <col min="6403" max="6403" width="3.42578125" style="101" hidden="1"/>
    <col min="6404" max="6417" width="20.42578125" style="101" hidden="1"/>
    <col min="6418" max="6418" width="2.42578125" style="101" hidden="1"/>
    <col min="6419" max="6647" width="10.42578125" style="101" hidden="1"/>
    <col min="6648" max="6649" width="4.42578125" style="101" hidden="1"/>
    <col min="6650" max="6650" width="48.42578125" style="101" hidden="1"/>
    <col min="6651" max="6651" width="38.42578125" style="101" hidden="1"/>
    <col min="6652" max="6652" width="20.42578125" style="101" hidden="1"/>
    <col min="6653" max="6653" width="3.42578125" style="101" hidden="1"/>
    <col min="6654" max="6654" width="20.42578125" style="101" hidden="1"/>
    <col min="6655" max="6655" width="3.42578125" style="101" hidden="1"/>
    <col min="6656" max="6656" width="20.42578125" style="101" hidden="1"/>
    <col min="6657" max="6657" width="3.42578125" style="101" hidden="1"/>
    <col min="6658" max="6658" width="20.42578125" style="101" hidden="1"/>
    <col min="6659" max="6659" width="3.42578125" style="101" hidden="1"/>
    <col min="6660" max="6673" width="20.42578125" style="101" hidden="1"/>
    <col min="6674" max="6674" width="2.42578125" style="101" hidden="1"/>
    <col min="6675" max="6903" width="10.42578125" style="101" hidden="1"/>
    <col min="6904" max="6905" width="4.42578125" style="101" hidden="1"/>
    <col min="6906" max="6906" width="48.42578125" style="101" hidden="1"/>
    <col min="6907" max="6907" width="38.42578125" style="101" hidden="1"/>
    <col min="6908" max="6908" width="20.42578125" style="101" hidden="1"/>
    <col min="6909" max="6909" width="3.42578125" style="101" hidden="1"/>
    <col min="6910" max="6910" width="20.42578125" style="101" hidden="1"/>
    <col min="6911" max="6911" width="3.42578125" style="101" hidden="1"/>
    <col min="6912" max="6912" width="20.42578125" style="101" hidden="1"/>
    <col min="6913" max="6913" width="3.42578125" style="101" hidden="1"/>
    <col min="6914" max="6914" width="20.42578125" style="101" hidden="1"/>
    <col min="6915" max="6915" width="3.42578125" style="101" hidden="1"/>
    <col min="6916" max="6929" width="20.42578125" style="101" hidden="1"/>
    <col min="6930" max="6930" width="2.42578125" style="101" hidden="1"/>
    <col min="6931" max="7159" width="10.42578125" style="101" hidden="1"/>
    <col min="7160" max="7161" width="4.42578125" style="101" hidden="1"/>
    <col min="7162" max="7162" width="48.42578125" style="101" hidden="1"/>
    <col min="7163" max="7163" width="38.42578125" style="101" hidden="1"/>
    <col min="7164" max="7164" width="20.42578125" style="101" hidden="1"/>
    <col min="7165" max="7165" width="3.42578125" style="101" hidden="1"/>
    <col min="7166" max="7166" width="20.42578125" style="101" hidden="1"/>
    <col min="7167" max="7167" width="3.42578125" style="101" hidden="1"/>
    <col min="7168" max="7168" width="20.42578125" style="101" hidden="1"/>
    <col min="7169" max="7169" width="3.42578125" style="101" hidden="1"/>
    <col min="7170" max="7170" width="20.42578125" style="101" hidden="1"/>
    <col min="7171" max="7171" width="3.42578125" style="101" hidden="1"/>
    <col min="7172" max="7185" width="20.42578125" style="101" hidden="1"/>
    <col min="7186" max="7186" width="2.42578125" style="101" hidden="1"/>
    <col min="7187" max="7415" width="10.42578125" style="101" hidden="1"/>
    <col min="7416" max="7417" width="4.42578125" style="101" hidden="1"/>
    <col min="7418" max="7418" width="48.42578125" style="101" hidden="1"/>
    <col min="7419" max="7419" width="38.42578125" style="101" hidden="1"/>
    <col min="7420" max="7420" width="20.42578125" style="101" hidden="1"/>
    <col min="7421" max="7421" width="3.42578125" style="101" hidden="1"/>
    <col min="7422" max="7422" width="20.42578125" style="101" hidden="1"/>
    <col min="7423" max="7423" width="3.42578125" style="101" hidden="1"/>
    <col min="7424" max="7424" width="20.42578125" style="101" hidden="1"/>
    <col min="7425" max="7425" width="3.42578125" style="101" hidden="1"/>
    <col min="7426" max="7426" width="20.42578125" style="101" hidden="1"/>
    <col min="7427" max="7427" width="3.42578125" style="101" hidden="1"/>
    <col min="7428" max="7441" width="20.42578125" style="101" hidden="1"/>
    <col min="7442" max="7442" width="2.42578125" style="101" hidden="1"/>
    <col min="7443" max="7671" width="10.42578125" style="101" hidden="1"/>
    <col min="7672" max="7673" width="4.42578125" style="101" hidden="1"/>
    <col min="7674" max="7674" width="48.42578125" style="101" hidden="1"/>
    <col min="7675" max="7675" width="38.42578125" style="101" hidden="1"/>
    <col min="7676" max="7676" width="20.42578125" style="101" hidden="1"/>
    <col min="7677" max="7677" width="3.42578125" style="101" hidden="1"/>
    <col min="7678" max="7678" width="20.42578125" style="101" hidden="1"/>
    <col min="7679" max="7679" width="3.42578125" style="101" hidden="1"/>
    <col min="7680" max="7680" width="20.42578125" style="101" hidden="1"/>
    <col min="7681" max="7681" width="3.42578125" style="101" hidden="1"/>
    <col min="7682" max="7682" width="20.42578125" style="101" hidden="1"/>
    <col min="7683" max="7683" width="3.42578125" style="101" hidden="1"/>
    <col min="7684" max="7697" width="20.42578125" style="101" hidden="1"/>
    <col min="7698" max="7698" width="2.42578125" style="101" hidden="1"/>
    <col min="7699" max="7927" width="10.42578125" style="101" hidden="1"/>
    <col min="7928" max="7929" width="4.42578125" style="101" hidden="1"/>
    <col min="7930" max="7930" width="48.42578125" style="101" hidden="1"/>
    <col min="7931" max="7931" width="38.42578125" style="101" hidden="1"/>
    <col min="7932" max="7932" width="20.42578125" style="101" hidden="1"/>
    <col min="7933" max="7933" width="3.42578125" style="101" hidden="1"/>
    <col min="7934" max="7934" width="20.42578125" style="101" hidden="1"/>
    <col min="7935" max="7935" width="3.42578125" style="101" hidden="1"/>
    <col min="7936" max="7936" width="20.42578125" style="101" hidden="1"/>
    <col min="7937" max="7937" width="3.42578125" style="101" hidden="1"/>
    <col min="7938" max="7938" width="20.42578125" style="101" hidden="1"/>
    <col min="7939" max="7939" width="3.42578125" style="101" hidden="1"/>
    <col min="7940" max="7953" width="20.42578125" style="101" hidden="1"/>
    <col min="7954" max="7954" width="2.42578125" style="101" hidden="1"/>
    <col min="7955" max="8183" width="10.42578125" style="101" hidden="1"/>
    <col min="8184" max="8185" width="4.42578125" style="101" hidden="1"/>
    <col min="8186" max="8186" width="48.42578125" style="101" hidden="1"/>
    <col min="8187" max="8187" width="38.42578125" style="101" hidden="1"/>
    <col min="8188" max="8188" width="20.42578125" style="101" hidden="1"/>
    <col min="8189" max="8189" width="3.42578125" style="101" hidden="1"/>
    <col min="8190" max="8190" width="20.42578125" style="101" hidden="1"/>
    <col min="8191" max="8191" width="3.42578125" style="101" hidden="1"/>
    <col min="8192" max="8192" width="20.42578125" style="101" hidden="1"/>
    <col min="8193" max="8193" width="3.42578125" style="101" hidden="1"/>
    <col min="8194" max="8194" width="20.42578125" style="101" hidden="1"/>
    <col min="8195" max="8195" width="3.42578125" style="101" hidden="1"/>
    <col min="8196" max="8209" width="20.42578125" style="101" hidden="1"/>
    <col min="8210" max="8210" width="2.42578125" style="101" hidden="1"/>
    <col min="8211" max="8439" width="10.42578125" style="101" hidden="1"/>
    <col min="8440" max="8441" width="4.42578125" style="101" hidden="1"/>
    <col min="8442" max="8442" width="48.42578125" style="101" hidden="1"/>
    <col min="8443" max="8443" width="38.42578125" style="101" hidden="1"/>
    <col min="8444" max="8444" width="20.42578125" style="101" hidden="1"/>
    <col min="8445" max="8445" width="3.42578125" style="101" hidden="1"/>
    <col min="8446" max="8446" width="20.42578125" style="101" hidden="1"/>
    <col min="8447" max="8447" width="3.42578125" style="101" hidden="1"/>
    <col min="8448" max="8448" width="20.42578125" style="101" hidden="1"/>
    <col min="8449" max="8449" width="3.42578125" style="101" hidden="1"/>
    <col min="8450" max="8450" width="20.42578125" style="101" hidden="1"/>
    <col min="8451" max="8451" width="3.42578125" style="101" hidden="1"/>
    <col min="8452" max="8465" width="20.42578125" style="101" hidden="1"/>
    <col min="8466" max="8466" width="2.42578125" style="101" hidden="1"/>
    <col min="8467" max="8695" width="10.42578125" style="101" hidden="1"/>
    <col min="8696" max="8697" width="4.42578125" style="101" hidden="1"/>
    <col min="8698" max="8698" width="48.42578125" style="101" hidden="1"/>
    <col min="8699" max="8699" width="38.42578125" style="101" hidden="1"/>
    <col min="8700" max="8700" width="20.42578125" style="101" hidden="1"/>
    <col min="8701" max="8701" width="3.42578125" style="101" hidden="1"/>
    <col min="8702" max="8702" width="20.42578125" style="101" hidden="1"/>
    <col min="8703" max="8703" width="3.42578125" style="101" hidden="1"/>
    <col min="8704" max="8704" width="20.42578125" style="101" hidden="1"/>
    <col min="8705" max="8705" width="3.42578125" style="101" hidden="1"/>
    <col min="8706" max="8706" width="20.42578125" style="101" hidden="1"/>
    <col min="8707" max="8707" width="3.42578125" style="101" hidden="1"/>
    <col min="8708" max="8721" width="20.42578125" style="101" hidden="1"/>
    <col min="8722" max="8722" width="2.42578125" style="101" hidden="1"/>
    <col min="8723" max="8951" width="10.42578125" style="101" hidden="1"/>
    <col min="8952" max="8953" width="4.42578125" style="101" hidden="1"/>
    <col min="8954" max="8954" width="48.42578125" style="101" hidden="1"/>
    <col min="8955" max="8955" width="38.42578125" style="101" hidden="1"/>
    <col min="8956" max="8956" width="20.42578125" style="101" hidden="1"/>
    <col min="8957" max="8957" width="3.42578125" style="101" hidden="1"/>
    <col min="8958" max="8958" width="20.42578125" style="101" hidden="1"/>
    <col min="8959" max="8959" width="3.42578125" style="101" hidden="1"/>
    <col min="8960" max="8960" width="20.42578125" style="101" hidden="1"/>
    <col min="8961" max="8961" width="3.42578125" style="101" hidden="1"/>
    <col min="8962" max="8962" width="20.42578125" style="101" hidden="1"/>
    <col min="8963" max="8963" width="3.42578125" style="101" hidden="1"/>
    <col min="8964" max="8977" width="20.42578125" style="101" hidden="1"/>
    <col min="8978" max="8978" width="2.42578125" style="101" hidden="1"/>
    <col min="8979" max="9207" width="10.42578125" style="101" hidden="1"/>
    <col min="9208" max="9209" width="4.42578125" style="101" hidden="1"/>
    <col min="9210" max="9210" width="48.42578125" style="101" hidden="1"/>
    <col min="9211" max="9211" width="38.42578125" style="101" hidden="1"/>
    <col min="9212" max="9212" width="20.42578125" style="101" hidden="1"/>
    <col min="9213" max="9213" width="3.42578125" style="101" hidden="1"/>
    <col min="9214" max="9214" width="20.42578125" style="101" hidden="1"/>
    <col min="9215" max="9215" width="3.42578125" style="101" hidden="1"/>
    <col min="9216" max="9216" width="20.42578125" style="101" hidden="1"/>
    <col min="9217" max="9217" width="3.42578125" style="101" hidden="1"/>
    <col min="9218" max="9218" width="20.42578125" style="101" hidden="1"/>
    <col min="9219" max="9219" width="3.42578125" style="101" hidden="1"/>
    <col min="9220" max="9233" width="20.42578125" style="101" hidden="1"/>
    <col min="9234" max="9234" width="2.42578125" style="101" hidden="1"/>
    <col min="9235" max="9463" width="10.42578125" style="101" hidden="1"/>
    <col min="9464" max="9465" width="4.42578125" style="101" hidden="1"/>
    <col min="9466" max="9466" width="48.42578125" style="101" hidden="1"/>
    <col min="9467" max="9467" width="38.42578125" style="101" hidden="1"/>
    <col min="9468" max="9468" width="20.42578125" style="101" hidden="1"/>
    <col min="9469" max="9469" width="3.42578125" style="101" hidden="1"/>
    <col min="9470" max="9470" width="20.42578125" style="101" hidden="1"/>
    <col min="9471" max="9471" width="3.42578125" style="101" hidden="1"/>
    <col min="9472" max="9472" width="20.42578125" style="101" hidden="1"/>
    <col min="9473" max="9473" width="3.42578125" style="101" hidden="1"/>
    <col min="9474" max="9474" width="20.42578125" style="101" hidden="1"/>
    <col min="9475" max="9475" width="3.42578125" style="101" hidden="1"/>
    <col min="9476" max="9489" width="20.42578125" style="101" hidden="1"/>
    <col min="9490" max="9490" width="2.42578125" style="101" hidden="1"/>
    <col min="9491" max="9719" width="10.42578125" style="101" hidden="1"/>
    <col min="9720" max="9721" width="4.42578125" style="101" hidden="1"/>
    <col min="9722" max="9722" width="48.42578125" style="101" hidden="1"/>
    <col min="9723" max="9723" width="38.42578125" style="101" hidden="1"/>
    <col min="9724" max="9724" width="20.42578125" style="101" hidden="1"/>
    <col min="9725" max="9725" width="3.42578125" style="101" hidden="1"/>
    <col min="9726" max="9726" width="20.42578125" style="101" hidden="1"/>
    <col min="9727" max="9727" width="3.42578125" style="101" hidden="1"/>
    <col min="9728" max="9728" width="20.42578125" style="101" hidden="1"/>
    <col min="9729" max="9729" width="3.42578125" style="101" hidden="1"/>
    <col min="9730" max="9730" width="20.42578125" style="101" hidden="1"/>
    <col min="9731" max="9731" width="3.42578125" style="101" hidden="1"/>
    <col min="9732" max="9745" width="20.42578125" style="101" hidden="1"/>
    <col min="9746" max="9746" width="2.42578125" style="101" hidden="1"/>
    <col min="9747" max="9975" width="10.42578125" style="101" hidden="1"/>
    <col min="9976" max="9977" width="4.42578125" style="101" hidden="1"/>
    <col min="9978" max="9978" width="48.42578125" style="101" hidden="1"/>
    <col min="9979" max="9979" width="38.42578125" style="101" hidden="1"/>
    <col min="9980" max="9980" width="20.42578125" style="101" hidden="1"/>
    <col min="9981" max="9981" width="3.42578125" style="101" hidden="1"/>
    <col min="9982" max="9982" width="20.42578125" style="101" hidden="1"/>
    <col min="9983" max="9983" width="3.42578125" style="101" hidden="1"/>
    <col min="9984" max="9984" width="20.42578125" style="101" hidden="1"/>
    <col min="9985" max="9985" width="3.42578125" style="101" hidden="1"/>
    <col min="9986" max="9986" width="20.42578125" style="101" hidden="1"/>
    <col min="9987" max="9987" width="3.42578125" style="101" hidden="1"/>
    <col min="9988" max="10001" width="20.42578125" style="101" hidden="1"/>
    <col min="10002" max="10002" width="2.42578125" style="101" hidden="1"/>
    <col min="10003" max="10231" width="10.42578125" style="101" hidden="1"/>
    <col min="10232" max="10233" width="4.42578125" style="101" hidden="1"/>
    <col min="10234" max="10234" width="48.42578125" style="101" hidden="1"/>
    <col min="10235" max="10235" width="38.42578125" style="101" hidden="1"/>
    <col min="10236" max="10236" width="20.42578125" style="101" hidden="1"/>
    <col min="10237" max="10237" width="3.42578125" style="101" hidden="1"/>
    <col min="10238" max="10238" width="20.42578125" style="101" hidden="1"/>
    <col min="10239" max="10239" width="3.42578125" style="101" hidden="1"/>
    <col min="10240" max="10240" width="20.42578125" style="101" hidden="1"/>
    <col min="10241" max="10241" width="3.42578125" style="101" hidden="1"/>
    <col min="10242" max="10242" width="20.42578125" style="101" hidden="1"/>
    <col min="10243" max="10243" width="3.42578125" style="101" hidden="1"/>
    <col min="10244" max="10257" width="20.42578125" style="101" hidden="1"/>
    <col min="10258" max="10258" width="2.42578125" style="101" hidden="1"/>
    <col min="10259" max="10487" width="10.42578125" style="101" hidden="1"/>
    <col min="10488" max="10489" width="4.42578125" style="101" hidden="1"/>
    <col min="10490" max="10490" width="48.42578125" style="101" hidden="1"/>
    <col min="10491" max="10491" width="38.42578125" style="101" hidden="1"/>
    <col min="10492" max="10492" width="20.42578125" style="101" hidden="1"/>
    <col min="10493" max="10493" width="3.42578125" style="101" hidden="1"/>
    <col min="10494" max="10494" width="20.42578125" style="101" hidden="1"/>
    <col min="10495" max="10495" width="3.42578125" style="101" hidden="1"/>
    <col min="10496" max="10496" width="20.42578125" style="101" hidden="1"/>
    <col min="10497" max="10497" width="3.42578125" style="101" hidden="1"/>
    <col min="10498" max="10498" width="20.42578125" style="101" hidden="1"/>
    <col min="10499" max="10499" width="3.42578125" style="101" hidden="1"/>
    <col min="10500" max="10513" width="20.42578125" style="101" hidden="1"/>
    <col min="10514" max="10514" width="2.42578125" style="101" hidden="1"/>
    <col min="10515" max="10743" width="10.42578125" style="101" hidden="1"/>
    <col min="10744" max="10745" width="4.42578125" style="101" hidden="1"/>
    <col min="10746" max="10746" width="48.42578125" style="101" hidden="1"/>
    <col min="10747" max="10747" width="38.42578125" style="101" hidden="1"/>
    <col min="10748" max="10748" width="20.42578125" style="101" hidden="1"/>
    <col min="10749" max="10749" width="3.42578125" style="101" hidden="1"/>
    <col min="10750" max="10750" width="20.42578125" style="101" hidden="1"/>
    <col min="10751" max="10751" width="3.42578125" style="101" hidden="1"/>
    <col min="10752" max="10752" width="20.42578125" style="101" hidden="1"/>
    <col min="10753" max="10753" width="3.42578125" style="101" hidden="1"/>
    <col min="10754" max="10754" width="20.42578125" style="101" hidden="1"/>
    <col min="10755" max="10755" width="3.42578125" style="101" hidden="1"/>
    <col min="10756" max="10769" width="20.42578125" style="101" hidden="1"/>
    <col min="10770" max="10770" width="2.42578125" style="101" hidden="1"/>
    <col min="10771" max="10999" width="10.42578125" style="101" hidden="1"/>
    <col min="11000" max="11001" width="4.42578125" style="101" hidden="1"/>
    <col min="11002" max="11002" width="48.42578125" style="101" hidden="1"/>
    <col min="11003" max="11003" width="38.42578125" style="101" hidden="1"/>
    <col min="11004" max="11004" width="20.42578125" style="101" hidden="1"/>
    <col min="11005" max="11005" width="3.42578125" style="101" hidden="1"/>
    <col min="11006" max="11006" width="20.42578125" style="101" hidden="1"/>
    <col min="11007" max="11007" width="3.42578125" style="101" hidden="1"/>
    <col min="11008" max="11008" width="20.42578125" style="101" hidden="1"/>
    <col min="11009" max="11009" width="3.42578125" style="101" hidden="1"/>
    <col min="11010" max="11010" width="20.42578125" style="101" hidden="1"/>
    <col min="11011" max="11011" width="3.42578125" style="101" hidden="1"/>
    <col min="11012" max="11025" width="20.42578125" style="101" hidden="1"/>
    <col min="11026" max="11026" width="2.42578125" style="101" hidden="1"/>
    <col min="11027" max="11255" width="10.42578125" style="101" hidden="1"/>
    <col min="11256" max="11257" width="4.42578125" style="101" hidden="1"/>
    <col min="11258" max="11258" width="48.42578125" style="101" hidden="1"/>
    <col min="11259" max="11259" width="38.42578125" style="101" hidden="1"/>
    <col min="11260" max="11260" width="20.42578125" style="101" hidden="1"/>
    <col min="11261" max="11261" width="3.42578125" style="101" hidden="1"/>
    <col min="11262" max="11262" width="20.42578125" style="101" hidden="1"/>
    <col min="11263" max="11263" width="3.42578125" style="101" hidden="1"/>
    <col min="11264" max="11264" width="20.42578125" style="101" hidden="1"/>
    <col min="11265" max="11265" width="3.42578125" style="101" hidden="1"/>
    <col min="11266" max="11266" width="20.42578125" style="101" hidden="1"/>
    <col min="11267" max="11267" width="3.42578125" style="101" hidden="1"/>
    <col min="11268" max="11281" width="20.42578125" style="101" hidden="1"/>
    <col min="11282" max="11282" width="2.42578125" style="101" hidden="1"/>
    <col min="11283" max="11511" width="10.42578125" style="101" hidden="1"/>
    <col min="11512" max="11513" width="4.42578125" style="101" hidden="1"/>
    <col min="11514" max="11514" width="48.42578125" style="101" hidden="1"/>
    <col min="11515" max="11515" width="38.42578125" style="101" hidden="1"/>
    <col min="11516" max="11516" width="20.42578125" style="101" hidden="1"/>
    <col min="11517" max="11517" width="3.42578125" style="101" hidden="1"/>
    <col min="11518" max="11518" width="20.42578125" style="101" hidden="1"/>
    <col min="11519" max="11519" width="3.42578125" style="101" hidden="1"/>
    <col min="11520" max="11520" width="20.42578125" style="101" hidden="1"/>
    <col min="11521" max="11521" width="3.42578125" style="101" hidden="1"/>
    <col min="11522" max="11522" width="20.42578125" style="101" hidden="1"/>
    <col min="11523" max="11523" width="3.42578125" style="101" hidden="1"/>
    <col min="11524" max="11537" width="20.42578125" style="101" hidden="1"/>
    <col min="11538" max="11538" width="2.42578125" style="101" hidden="1"/>
    <col min="11539" max="11767" width="10.42578125" style="101" hidden="1"/>
    <col min="11768" max="11769" width="4.42578125" style="101" hidden="1"/>
    <col min="11770" max="11770" width="48.42578125" style="101" hidden="1"/>
    <col min="11771" max="11771" width="38.42578125" style="101" hidden="1"/>
    <col min="11772" max="11772" width="20.42578125" style="101" hidden="1"/>
    <col min="11773" max="11773" width="3.42578125" style="101" hidden="1"/>
    <col min="11774" max="11774" width="20.42578125" style="101" hidden="1"/>
    <col min="11775" max="11775" width="3.42578125" style="101" hidden="1"/>
    <col min="11776" max="11776" width="20.42578125" style="101" hidden="1"/>
    <col min="11777" max="11777" width="3.42578125" style="101" hidden="1"/>
    <col min="11778" max="11778" width="20.42578125" style="101" hidden="1"/>
    <col min="11779" max="11779" width="3.42578125" style="101" hidden="1"/>
    <col min="11780" max="11793" width="20.42578125" style="101" hidden="1"/>
    <col min="11794" max="11794" width="2.42578125" style="101" hidden="1"/>
    <col min="11795" max="12023" width="10.42578125" style="101" hidden="1"/>
    <col min="12024" max="12025" width="4.42578125" style="101" hidden="1"/>
    <col min="12026" max="12026" width="48.42578125" style="101" hidden="1"/>
    <col min="12027" max="12027" width="38.42578125" style="101" hidden="1"/>
    <col min="12028" max="12028" width="20.42578125" style="101" hidden="1"/>
    <col min="12029" max="12029" width="3.42578125" style="101" hidden="1"/>
    <col min="12030" max="12030" width="20.42578125" style="101" hidden="1"/>
    <col min="12031" max="12031" width="3.42578125" style="101" hidden="1"/>
    <col min="12032" max="12032" width="20.42578125" style="101" hidden="1"/>
    <col min="12033" max="12033" width="3.42578125" style="101" hidden="1"/>
    <col min="12034" max="12034" width="20.42578125" style="101" hidden="1"/>
    <col min="12035" max="12035" width="3.42578125" style="101" hidden="1"/>
    <col min="12036" max="12049" width="20.42578125" style="101" hidden="1"/>
    <col min="12050" max="12050" width="2.42578125" style="101" hidden="1"/>
    <col min="12051" max="12279" width="10.42578125" style="101" hidden="1"/>
    <col min="12280" max="12281" width="4.42578125" style="101" hidden="1"/>
    <col min="12282" max="12282" width="48.42578125" style="101" hidden="1"/>
    <col min="12283" max="12283" width="38.42578125" style="101" hidden="1"/>
    <col min="12284" max="12284" width="20.42578125" style="101" hidden="1"/>
    <col min="12285" max="12285" width="3.42578125" style="101" hidden="1"/>
    <col min="12286" max="12286" width="20.42578125" style="101" hidden="1"/>
    <col min="12287" max="12287" width="3.42578125" style="101" hidden="1"/>
    <col min="12288" max="12288" width="20.42578125" style="101" hidden="1"/>
    <col min="12289" max="12289" width="3.42578125" style="101" hidden="1"/>
    <col min="12290" max="12290" width="20.42578125" style="101" hidden="1"/>
    <col min="12291" max="12291" width="3.42578125" style="101" hidden="1"/>
    <col min="12292" max="12305" width="20.42578125" style="101" hidden="1"/>
    <col min="12306" max="12306" width="2.42578125" style="101" hidden="1"/>
    <col min="12307" max="12535" width="10.42578125" style="101" hidden="1"/>
    <col min="12536" max="12537" width="4.42578125" style="101" hidden="1"/>
    <col min="12538" max="12538" width="48.42578125" style="101" hidden="1"/>
    <col min="12539" max="12539" width="38.42578125" style="101" hidden="1"/>
    <col min="12540" max="12540" width="20.42578125" style="101" hidden="1"/>
    <col min="12541" max="12541" width="3.42578125" style="101" hidden="1"/>
    <col min="12542" max="12542" width="20.42578125" style="101" hidden="1"/>
    <col min="12543" max="12543" width="3.42578125" style="101" hidden="1"/>
    <col min="12544" max="12544" width="20.42578125" style="101" hidden="1"/>
    <col min="12545" max="12545" width="3.42578125" style="101" hidden="1"/>
    <col min="12546" max="12546" width="20.42578125" style="101" hidden="1"/>
    <col min="12547" max="12547" width="3.42578125" style="101" hidden="1"/>
    <col min="12548" max="12561" width="20.42578125" style="101" hidden="1"/>
    <col min="12562" max="12562" width="2.42578125" style="101" hidden="1"/>
    <col min="12563" max="12791" width="10.42578125" style="101" hidden="1"/>
    <col min="12792" max="12793" width="4.42578125" style="101" hidden="1"/>
    <col min="12794" max="12794" width="48.42578125" style="101" hidden="1"/>
    <col min="12795" max="12795" width="38.42578125" style="101" hidden="1"/>
    <col min="12796" max="12796" width="20.42578125" style="101" hidden="1"/>
    <col min="12797" max="12797" width="3.42578125" style="101" hidden="1"/>
    <col min="12798" max="12798" width="20.42578125" style="101" hidden="1"/>
    <col min="12799" max="12799" width="3.42578125" style="101" hidden="1"/>
    <col min="12800" max="12800" width="20.42578125" style="101" hidden="1"/>
    <col min="12801" max="12801" width="3.42578125" style="101" hidden="1"/>
    <col min="12802" max="12802" width="20.42578125" style="101" hidden="1"/>
    <col min="12803" max="12803" width="3.42578125" style="101" hidden="1"/>
    <col min="12804" max="12817" width="20.42578125" style="101" hidden="1"/>
    <col min="12818" max="12818" width="2.42578125" style="101" hidden="1"/>
    <col min="12819" max="13047" width="10.42578125" style="101" hidden="1"/>
    <col min="13048" max="13049" width="4.42578125" style="101" hidden="1"/>
    <col min="13050" max="13050" width="48.42578125" style="101" hidden="1"/>
    <col min="13051" max="13051" width="38.42578125" style="101" hidden="1"/>
    <col min="13052" max="13052" width="20.42578125" style="101" hidden="1"/>
    <col min="13053" max="13053" width="3.42578125" style="101" hidden="1"/>
    <col min="13054" max="13054" width="20.42578125" style="101" hidden="1"/>
    <col min="13055" max="13055" width="3.42578125" style="101" hidden="1"/>
    <col min="13056" max="13056" width="20.42578125" style="101" hidden="1"/>
    <col min="13057" max="13057" width="3.42578125" style="101" hidden="1"/>
    <col min="13058" max="13058" width="20.42578125" style="101" hidden="1"/>
    <col min="13059" max="13059" width="3.42578125" style="101" hidden="1"/>
    <col min="13060" max="13073" width="20.42578125" style="101" hidden="1"/>
    <col min="13074" max="13074" width="2.42578125" style="101" hidden="1"/>
    <col min="13075" max="13303" width="10.42578125" style="101" hidden="1"/>
    <col min="13304" max="13305" width="4.42578125" style="101" hidden="1"/>
    <col min="13306" max="13306" width="48.42578125" style="101" hidden="1"/>
    <col min="13307" max="13307" width="38.42578125" style="101" hidden="1"/>
    <col min="13308" max="13308" width="20.42578125" style="101" hidden="1"/>
    <col min="13309" max="13309" width="3.42578125" style="101" hidden="1"/>
    <col min="13310" max="13310" width="20.42578125" style="101" hidden="1"/>
    <col min="13311" max="13311" width="3.42578125" style="101" hidden="1"/>
    <col min="13312" max="13312" width="20.42578125" style="101" hidden="1"/>
    <col min="13313" max="13313" width="3.42578125" style="101" hidden="1"/>
    <col min="13314" max="13314" width="20.42578125" style="101" hidden="1"/>
    <col min="13315" max="13315" width="3.42578125" style="101" hidden="1"/>
    <col min="13316" max="13329" width="20.42578125" style="101" hidden="1"/>
    <col min="13330" max="13330" width="2.42578125" style="101" hidden="1"/>
    <col min="13331" max="13559" width="10.42578125" style="101" hidden="1"/>
    <col min="13560" max="13561" width="4.42578125" style="101" hidden="1"/>
    <col min="13562" max="13562" width="48.42578125" style="101" hidden="1"/>
    <col min="13563" max="13563" width="38.42578125" style="101" hidden="1"/>
    <col min="13564" max="13564" width="20.42578125" style="101" hidden="1"/>
    <col min="13565" max="13565" width="3.42578125" style="101" hidden="1"/>
    <col min="13566" max="13566" width="20.42578125" style="101" hidden="1"/>
    <col min="13567" max="13567" width="3.42578125" style="101" hidden="1"/>
    <col min="13568" max="13568" width="20.42578125" style="101" hidden="1"/>
    <col min="13569" max="13569" width="3.42578125" style="101" hidden="1"/>
    <col min="13570" max="13570" width="20.42578125" style="101" hidden="1"/>
    <col min="13571" max="13571" width="3.42578125" style="101" hidden="1"/>
    <col min="13572" max="13585" width="20.42578125" style="101" hidden="1"/>
    <col min="13586" max="13586" width="2.42578125" style="101" hidden="1"/>
    <col min="13587" max="13815" width="10.42578125" style="101" hidden="1"/>
    <col min="13816" max="13817" width="4.42578125" style="101" hidden="1"/>
    <col min="13818" max="13818" width="48.42578125" style="101" hidden="1"/>
    <col min="13819" max="13819" width="38.42578125" style="101" hidden="1"/>
    <col min="13820" max="13820" width="20.42578125" style="101" hidden="1"/>
    <col min="13821" max="13821" width="3.42578125" style="101" hidden="1"/>
    <col min="13822" max="13822" width="20.42578125" style="101" hidden="1"/>
    <col min="13823" max="13823" width="3.42578125" style="101" hidden="1"/>
    <col min="13824" max="13824" width="20.42578125" style="101" hidden="1"/>
    <col min="13825" max="13825" width="3.42578125" style="101" hidden="1"/>
    <col min="13826" max="13826" width="20.42578125" style="101" hidden="1"/>
    <col min="13827" max="13827" width="3.42578125" style="101" hidden="1"/>
    <col min="13828" max="13841" width="20.42578125" style="101" hidden="1"/>
    <col min="13842" max="13842" width="2.42578125" style="101" hidden="1"/>
    <col min="13843" max="14071" width="10.42578125" style="101" hidden="1"/>
    <col min="14072" max="14073" width="4.42578125" style="101" hidden="1"/>
    <col min="14074" max="14074" width="48.42578125" style="101" hidden="1"/>
    <col min="14075" max="14075" width="38.42578125" style="101" hidden="1"/>
    <col min="14076" max="14076" width="20.42578125" style="101" hidden="1"/>
    <col min="14077" max="14077" width="3.42578125" style="101" hidden="1"/>
    <col min="14078" max="14078" width="20.42578125" style="101" hidden="1"/>
    <col min="14079" max="14079" width="3.42578125" style="101" hidden="1"/>
    <col min="14080" max="14080" width="20.42578125" style="101" hidden="1"/>
    <col min="14081" max="14081" width="3.42578125" style="101" hidden="1"/>
    <col min="14082" max="14082" width="20.42578125" style="101" hidden="1"/>
    <col min="14083" max="14083" width="3.42578125" style="101" hidden="1"/>
    <col min="14084" max="14097" width="20.42578125" style="101" hidden="1"/>
    <col min="14098" max="14098" width="2.42578125" style="101" hidden="1"/>
    <col min="14099" max="14327" width="10.42578125" style="101" hidden="1"/>
    <col min="14328" max="14329" width="4.42578125" style="101" hidden="1"/>
    <col min="14330" max="14330" width="48.42578125" style="101" hidden="1"/>
    <col min="14331" max="14331" width="38.42578125" style="101" hidden="1"/>
    <col min="14332" max="14332" width="20.42578125" style="101" hidden="1"/>
    <col min="14333" max="14333" width="3.42578125" style="101" hidden="1"/>
    <col min="14334" max="14334" width="20.42578125" style="101" hidden="1"/>
    <col min="14335" max="14335" width="3.42578125" style="101" hidden="1"/>
    <col min="14336" max="14336" width="20.42578125" style="101" hidden="1"/>
    <col min="14337" max="14337" width="3.42578125" style="101" hidden="1"/>
    <col min="14338" max="14338" width="20.42578125" style="101" hidden="1"/>
    <col min="14339" max="14339" width="3.42578125" style="101" hidden="1"/>
    <col min="14340" max="14353" width="20.42578125" style="101" hidden="1"/>
    <col min="14354" max="14354" width="2.42578125" style="101" hidden="1"/>
    <col min="14355" max="14583" width="10.42578125" style="101" hidden="1"/>
    <col min="14584" max="14585" width="4.42578125" style="101" hidden="1"/>
    <col min="14586" max="14586" width="48.42578125" style="101" hidden="1"/>
    <col min="14587" max="14587" width="38.42578125" style="101" hidden="1"/>
    <col min="14588" max="14588" width="20.42578125" style="101" hidden="1"/>
    <col min="14589" max="14589" width="3.42578125" style="101" hidden="1"/>
    <col min="14590" max="14590" width="20.42578125" style="101" hidden="1"/>
    <col min="14591" max="14591" width="3.42578125" style="101" hidden="1"/>
    <col min="14592" max="14592" width="20.42578125" style="101" hidden="1"/>
    <col min="14593" max="14593" width="3.42578125" style="101" hidden="1"/>
    <col min="14594" max="14594" width="20.42578125" style="101" hidden="1"/>
    <col min="14595" max="14595" width="3.42578125" style="101" hidden="1"/>
    <col min="14596" max="14609" width="20.42578125" style="101" hidden="1"/>
    <col min="14610" max="14610" width="2.42578125" style="101" hidden="1"/>
    <col min="14611" max="14839" width="10.42578125" style="101" hidden="1"/>
    <col min="14840" max="14841" width="4.42578125" style="101" hidden="1"/>
    <col min="14842" max="14842" width="48.42578125" style="101" hidden="1"/>
    <col min="14843" max="14843" width="38.42578125" style="101" hidden="1"/>
    <col min="14844" max="14844" width="20.42578125" style="101" hidden="1"/>
    <col min="14845" max="14845" width="3.42578125" style="101" hidden="1"/>
    <col min="14846" max="14846" width="20.42578125" style="101" hidden="1"/>
    <col min="14847" max="14847" width="3.42578125" style="101" hidden="1"/>
    <col min="14848" max="14848" width="20.42578125" style="101" hidden="1"/>
    <col min="14849" max="14849" width="3.42578125" style="101" hidden="1"/>
    <col min="14850" max="14850" width="20.42578125" style="101" hidden="1"/>
    <col min="14851" max="14851" width="3.42578125" style="101" hidden="1"/>
    <col min="14852" max="14865" width="20.42578125" style="101" hidden="1"/>
    <col min="14866" max="14866" width="2.42578125" style="101" hidden="1"/>
    <col min="14867" max="15095" width="10.42578125" style="101" hidden="1"/>
    <col min="15096" max="15097" width="4.42578125" style="101" hidden="1"/>
    <col min="15098" max="15098" width="48.42578125" style="101" hidden="1"/>
    <col min="15099" max="15099" width="38.42578125" style="101" hidden="1"/>
    <col min="15100" max="15100" width="20.42578125" style="101" hidden="1"/>
    <col min="15101" max="15101" width="3.42578125" style="101" hidden="1"/>
    <col min="15102" max="15102" width="20.42578125" style="101" hidden="1"/>
    <col min="15103" max="15103" width="3.42578125" style="101" hidden="1"/>
    <col min="15104" max="15104" width="20.42578125" style="101" hidden="1"/>
    <col min="15105" max="15105" width="3.42578125" style="101" hidden="1"/>
    <col min="15106" max="15106" width="20.42578125" style="101" hidden="1"/>
    <col min="15107" max="15107" width="3.42578125" style="101" hidden="1"/>
    <col min="15108" max="15121" width="20.42578125" style="101" hidden="1"/>
    <col min="15122" max="15122" width="2.42578125" style="101" hidden="1"/>
    <col min="15123" max="15351" width="10.42578125" style="101" hidden="1"/>
    <col min="15352" max="15353" width="4.42578125" style="101" hidden="1"/>
    <col min="15354" max="15354" width="48.42578125" style="101" hidden="1"/>
    <col min="15355" max="15355" width="38.42578125" style="101" hidden="1"/>
    <col min="15356" max="15356" width="20.42578125" style="101" hidden="1"/>
    <col min="15357" max="15357" width="3.42578125" style="101" hidden="1"/>
    <col min="15358" max="15358" width="20.42578125" style="101" hidden="1"/>
    <col min="15359" max="15359" width="3.42578125" style="101" hidden="1"/>
    <col min="15360" max="15360" width="20.42578125" style="101" hidden="1"/>
    <col min="15361" max="15361" width="3.42578125" style="101" hidden="1"/>
    <col min="15362" max="15362" width="20.42578125" style="101" hidden="1"/>
    <col min="15363" max="15363" width="3.42578125" style="101" hidden="1"/>
    <col min="15364" max="15377" width="20.42578125" style="101" hidden="1"/>
    <col min="15378" max="15378" width="2.42578125" style="101" hidden="1"/>
    <col min="15379" max="15607" width="10.42578125" style="101" hidden="1"/>
    <col min="15608" max="15609" width="4.42578125" style="101" hidden="1"/>
    <col min="15610" max="15610" width="48.42578125" style="101" hidden="1"/>
    <col min="15611" max="15611" width="38.42578125" style="101" hidden="1"/>
    <col min="15612" max="15612" width="20.42578125" style="101" hidden="1"/>
    <col min="15613" max="15613" width="3.42578125" style="101" hidden="1"/>
    <col min="15614" max="15614" width="20.42578125" style="101" hidden="1"/>
    <col min="15615" max="15615" width="3.42578125" style="101" hidden="1"/>
    <col min="15616" max="15616" width="20.42578125" style="101" hidden="1"/>
    <col min="15617" max="15617" width="3.42578125" style="101" hidden="1"/>
    <col min="15618" max="15618" width="20.42578125" style="101" hidden="1"/>
    <col min="15619" max="15619" width="3.42578125" style="101" hidden="1"/>
    <col min="15620" max="15633" width="20.42578125" style="101" hidden="1"/>
    <col min="15634" max="15634" width="2.42578125" style="101" hidden="1"/>
    <col min="15635" max="15863" width="10.42578125" style="101" hidden="1"/>
    <col min="15864" max="15865" width="4.42578125" style="101" hidden="1"/>
    <col min="15866" max="15866" width="48.42578125" style="101" hidden="1"/>
    <col min="15867" max="15867" width="38.42578125" style="101" hidden="1"/>
    <col min="15868" max="15868" width="20.42578125" style="101" hidden="1"/>
    <col min="15869" max="15869" width="3.42578125" style="101" hidden="1"/>
    <col min="15870" max="15870" width="20.42578125" style="101" hidden="1"/>
    <col min="15871" max="15871" width="3.42578125" style="101" hidden="1"/>
    <col min="15872" max="15872" width="20.42578125" style="101" hidden="1"/>
    <col min="15873" max="15873" width="3.42578125" style="101" hidden="1"/>
    <col min="15874" max="15874" width="20.42578125" style="101" hidden="1"/>
    <col min="15875" max="15875" width="3.42578125" style="101" hidden="1"/>
    <col min="15876" max="15889" width="20.42578125" style="101" hidden="1"/>
    <col min="15890" max="15890" width="2.42578125" style="101" hidden="1"/>
    <col min="15891" max="16119" width="10.42578125" style="101" hidden="1"/>
    <col min="16120" max="16121" width="4.42578125" style="101" hidden="1"/>
    <col min="16122" max="16122" width="48.42578125" style="101" hidden="1"/>
    <col min="16123" max="16123" width="38.42578125" style="101" hidden="1"/>
    <col min="16124" max="16124" width="20.42578125" style="101" hidden="1"/>
    <col min="16125" max="16125" width="3.42578125" style="101" hidden="1"/>
    <col min="16126" max="16126" width="20.42578125" style="101" hidden="1"/>
    <col min="16127" max="16127" width="3.42578125" style="101" hidden="1"/>
    <col min="16128" max="16128" width="20.42578125" style="101" hidden="1"/>
    <col min="16129" max="16129" width="3.42578125" style="101" hidden="1"/>
    <col min="16130" max="16130" width="20.42578125" style="101" hidden="1"/>
    <col min="16131" max="16131" width="3.42578125" style="101" hidden="1"/>
    <col min="16132" max="16145" width="20.42578125" style="101" hidden="1"/>
    <col min="16146" max="16146" width="2.42578125" style="101" hidden="1"/>
    <col min="16147" max="16153" width="20.42578125" style="101" hidden="1"/>
    <col min="16154" max="16154" width="2.42578125" style="101" hidden="1"/>
    <col min="16155" max="16157" width="20.42578125" style="101" hidden="1"/>
    <col min="16158" max="16160" width="2.42578125" style="101" hidden="1"/>
    <col min="16161" max="16161" width="20.42578125" style="101" hidden="1"/>
    <col min="16162" max="16165" width="2.42578125" style="101" hidden="1"/>
    <col min="16166" max="16384" width="10.42578125" style="101" hidden="1"/>
  </cols>
  <sheetData>
    <row r="1" spans="1:25" s="176" customFormat="1">
      <c r="A1" s="101"/>
      <c r="B1" s="100" t="s">
        <v>5</v>
      </c>
      <c r="C1" s="105"/>
      <c r="D1" s="101"/>
      <c r="E1" s="101"/>
      <c r="F1" s="101"/>
      <c r="G1" s="101"/>
      <c r="H1" s="103"/>
      <c r="I1" s="103"/>
      <c r="J1" s="104"/>
      <c r="K1" s="104"/>
      <c r="L1" s="104"/>
      <c r="M1" s="104"/>
      <c r="N1" s="103"/>
      <c r="O1" s="103"/>
      <c r="P1" s="102"/>
      <c r="Q1" s="102"/>
      <c r="R1" s="101"/>
    </row>
    <row r="2" spans="1:25" s="172" customFormat="1" ht="15.75">
      <c r="A2" s="173"/>
      <c r="B2" s="175" t="s">
        <v>28</v>
      </c>
      <c r="C2" s="174"/>
      <c r="D2" s="174"/>
      <c r="E2" s="174"/>
      <c r="F2" s="174"/>
      <c r="G2" s="174"/>
      <c r="H2" s="174"/>
      <c r="I2" s="174"/>
      <c r="J2" s="174"/>
      <c r="K2" s="174"/>
      <c r="L2" s="174"/>
      <c r="M2" s="174"/>
      <c r="N2" s="174"/>
      <c r="O2" s="174"/>
      <c r="P2" s="174"/>
      <c r="Q2" s="174"/>
      <c r="R2" s="173"/>
    </row>
    <row r="3" spans="1:25" s="164" customFormat="1" ht="12.75">
      <c r="A3" s="106"/>
      <c r="B3" s="171" t="s">
        <v>701</v>
      </c>
      <c r="C3" s="170"/>
      <c r="D3" s="1961" t="str">
        <f>CurrQtr</f>
        <v>T3 2023 
Bâle III révisé</v>
      </c>
      <c r="E3" s="1961"/>
      <c r="F3" s="1961"/>
      <c r="G3" s="1961"/>
      <c r="H3" s="1961"/>
      <c r="I3" s="1961"/>
      <c r="J3" s="1961"/>
      <c r="K3" s="1961"/>
      <c r="L3" s="1961"/>
      <c r="M3" s="1961"/>
      <c r="N3" s="1961"/>
      <c r="O3" s="1961"/>
      <c r="P3" s="1975" t="str">
        <f>LastQtr</f>
        <v>T2 2023 _x000D_
Bâle III révisé</v>
      </c>
      <c r="Q3" s="1976"/>
      <c r="R3" s="106"/>
    </row>
    <row r="4" spans="1:25" s="164" customFormat="1" ht="14.45" customHeight="1">
      <c r="A4" s="106"/>
      <c r="B4" s="169"/>
      <c r="C4" s="168"/>
      <c r="D4" s="1962" t="s">
        <v>1089</v>
      </c>
      <c r="E4" s="1962"/>
      <c r="F4" s="1962"/>
      <c r="G4" s="1962"/>
      <c r="H4" s="1963"/>
      <c r="I4" s="1964"/>
      <c r="J4" s="1965" t="s">
        <v>727</v>
      </c>
      <c r="K4" s="1966"/>
      <c r="L4" s="1966"/>
      <c r="M4" s="1966"/>
      <c r="N4" s="1966"/>
      <c r="O4" s="1967"/>
      <c r="P4" s="1971" t="s">
        <v>1430</v>
      </c>
      <c r="Q4" s="1973" t="s">
        <v>327</v>
      </c>
      <c r="R4" s="106"/>
    </row>
    <row r="5" spans="1:25" s="164" customFormat="1" ht="25.5">
      <c r="A5" s="106"/>
      <c r="B5" s="1968" t="s">
        <v>706</v>
      </c>
      <c r="C5" s="1969"/>
      <c r="D5" s="1625" t="s">
        <v>60</v>
      </c>
      <c r="E5" s="1625" t="s">
        <v>713</v>
      </c>
      <c r="F5" s="1625" t="s">
        <v>714</v>
      </c>
      <c r="G5" s="1625" t="s">
        <v>1130</v>
      </c>
      <c r="H5" s="1667" t="s">
        <v>58</v>
      </c>
      <c r="I5" s="1668" t="s">
        <v>1131</v>
      </c>
      <c r="J5" s="166" t="s">
        <v>60</v>
      </c>
      <c r="K5" s="1855" t="s">
        <v>713</v>
      </c>
      <c r="L5" s="1855" t="s">
        <v>714</v>
      </c>
      <c r="M5" s="1855" t="s">
        <v>1130</v>
      </c>
      <c r="N5" s="1855" t="s">
        <v>58</v>
      </c>
      <c r="O5" s="1857" t="s">
        <v>1131</v>
      </c>
      <c r="P5" s="1972"/>
      <c r="Q5" s="1974"/>
      <c r="R5" s="106"/>
    </row>
    <row r="6" spans="1:25" s="164" customFormat="1" ht="12.75">
      <c r="A6" s="106"/>
      <c r="B6" s="1619"/>
      <c r="C6" s="1620"/>
      <c r="D6" s="1616"/>
      <c r="E6" s="1625"/>
      <c r="F6" s="1625"/>
      <c r="G6" s="1625"/>
      <c r="H6" s="1616"/>
      <c r="I6" s="1617"/>
      <c r="J6" s="166"/>
      <c r="K6" s="1855"/>
      <c r="L6" s="1855"/>
      <c r="M6" s="1855"/>
      <c r="N6" s="1855"/>
      <c r="O6" s="1857"/>
      <c r="P6" s="1882"/>
      <c r="Q6" s="165"/>
      <c r="R6" s="106"/>
    </row>
    <row r="7" spans="1:25" s="106" customFormat="1" ht="12.75">
      <c r="B7" s="163" t="s">
        <v>1132</v>
      </c>
      <c r="C7" s="1618"/>
      <c r="D7" s="161"/>
      <c r="E7" s="161"/>
      <c r="F7" s="161"/>
      <c r="G7" s="161"/>
      <c r="H7" s="161"/>
      <c r="I7" s="162"/>
      <c r="J7" s="1858"/>
      <c r="K7" s="161"/>
      <c r="L7" s="161"/>
      <c r="M7" s="161"/>
      <c r="N7" s="161"/>
      <c r="O7" s="1859"/>
      <c r="P7" s="1883"/>
      <c r="Q7" s="1884"/>
    </row>
    <row r="8" spans="1:25" s="106" customFormat="1" ht="12.75">
      <c r="B8" s="128"/>
      <c r="C8" s="1622" t="s">
        <v>859</v>
      </c>
      <c r="D8" s="142">
        <v>233372</v>
      </c>
      <c r="E8" s="142">
        <v>2858</v>
      </c>
      <c r="F8" s="142">
        <v>3834</v>
      </c>
      <c r="G8" s="142">
        <v>766</v>
      </c>
      <c r="H8" s="129">
        <f>SUM(D8:G8)</f>
        <v>240830</v>
      </c>
      <c r="I8" s="1774">
        <v>0.90700000000000003</v>
      </c>
      <c r="J8" s="1860">
        <v>4797</v>
      </c>
      <c r="K8" s="142">
        <v>294</v>
      </c>
      <c r="L8" s="142">
        <v>233</v>
      </c>
      <c r="M8" s="142">
        <v>39</v>
      </c>
      <c r="N8" s="129">
        <v>5363</v>
      </c>
      <c r="O8" s="1861">
        <v>0.53759999999999997</v>
      </c>
      <c r="P8" s="1885">
        <v>223784</v>
      </c>
      <c r="Q8" s="1886">
        <v>5417</v>
      </c>
    </row>
    <row r="9" spans="1:25" s="106" customFormat="1" ht="12.75">
      <c r="B9" s="153"/>
      <c r="C9" s="1622" t="s">
        <v>56</v>
      </c>
      <c r="D9" s="142">
        <v>16897</v>
      </c>
      <c r="E9" s="142">
        <v>11963</v>
      </c>
      <c r="F9" s="142">
        <v>6791</v>
      </c>
      <c r="G9" s="142">
        <v>7535</v>
      </c>
      <c r="H9" s="129">
        <f t="shared" ref="H9" si="0">SUM(D9:G9)</f>
        <v>43186</v>
      </c>
      <c r="I9" s="1774">
        <v>0.95399999999999996</v>
      </c>
      <c r="J9" s="1860">
        <v>4228</v>
      </c>
      <c r="K9" s="142">
        <v>5525</v>
      </c>
      <c r="L9" s="142">
        <v>1516</v>
      </c>
      <c r="M9" s="142">
        <v>2084</v>
      </c>
      <c r="N9" s="129">
        <v>13353</v>
      </c>
      <c r="O9" s="1861">
        <v>0.93059999999999998</v>
      </c>
      <c r="P9" s="1885">
        <v>41680</v>
      </c>
      <c r="Q9" s="1886">
        <v>12878</v>
      </c>
      <c r="Y9" s="146"/>
    </row>
    <row r="10" spans="1:25" s="106" customFormat="1" ht="12.75">
      <c r="B10" s="153"/>
      <c r="C10" s="1820" t="s">
        <v>1368</v>
      </c>
      <c r="D10" s="142">
        <v>226899</v>
      </c>
      <c r="E10" s="142">
        <v>77860</v>
      </c>
      <c r="F10" s="142">
        <v>24923</v>
      </c>
      <c r="G10" s="142">
        <v>23410</v>
      </c>
      <c r="H10" s="129">
        <f t="shared" ref="H10" si="1">SUM(D10:G10)</f>
        <v>353092</v>
      </c>
      <c r="I10" s="1774">
        <v>0.86380000000000001</v>
      </c>
      <c r="J10" s="1860">
        <v>77726</v>
      </c>
      <c r="K10" s="142">
        <v>25129</v>
      </c>
      <c r="L10" s="142">
        <v>3185</v>
      </c>
      <c r="M10" s="142">
        <v>5912</v>
      </c>
      <c r="N10" s="129">
        <v>111952</v>
      </c>
      <c r="O10" s="1861">
        <v>0.66839999999999999</v>
      </c>
      <c r="P10" s="1885">
        <v>374318</v>
      </c>
      <c r="Q10" s="1886">
        <v>116991</v>
      </c>
      <c r="Y10" s="146"/>
    </row>
    <row r="11" spans="1:25" s="106" customFormat="1" ht="12.75">
      <c r="B11" s="153"/>
      <c r="C11" s="1833" t="s">
        <v>716</v>
      </c>
      <c r="D11" s="129">
        <v>477168</v>
      </c>
      <c r="E11" s="129">
        <v>92681</v>
      </c>
      <c r="F11" s="129">
        <v>35548</v>
      </c>
      <c r="G11" s="129">
        <v>31711</v>
      </c>
      <c r="H11" s="129">
        <v>637108</v>
      </c>
      <c r="I11" s="1774"/>
      <c r="J11" s="141">
        <v>86751</v>
      </c>
      <c r="K11" s="129">
        <v>30948</v>
      </c>
      <c r="L11" s="129">
        <v>4934</v>
      </c>
      <c r="M11" s="129">
        <v>8035</v>
      </c>
      <c r="N11" s="129">
        <v>130668</v>
      </c>
      <c r="O11" s="1861"/>
      <c r="P11" s="1885">
        <v>639782</v>
      </c>
      <c r="Q11" s="1886">
        <v>135286</v>
      </c>
    </row>
    <row r="12" spans="1:25" s="106" customFormat="1" ht="12.75">
      <c r="B12" s="153"/>
      <c r="C12" s="1621"/>
      <c r="D12" s="129"/>
      <c r="E12" s="129"/>
      <c r="F12" s="129"/>
      <c r="G12" s="129"/>
      <c r="H12" s="129">
        <f t="shared" ref="H12:H16" si="2">SUM(D12:G12)</f>
        <v>0</v>
      </c>
      <c r="I12" s="1774"/>
      <c r="J12" s="141"/>
      <c r="K12" s="129"/>
      <c r="L12" s="129"/>
      <c r="M12" s="129"/>
      <c r="N12" s="129"/>
      <c r="O12" s="1861"/>
      <c r="P12" s="1885"/>
      <c r="Q12" s="1886"/>
    </row>
    <row r="13" spans="1:25" s="106" customFormat="1" ht="12.75">
      <c r="B13" s="153"/>
      <c r="C13" s="1621" t="s">
        <v>513</v>
      </c>
      <c r="D13" s="142">
        <v>217598</v>
      </c>
      <c r="E13" s="142">
        <v>0</v>
      </c>
      <c r="F13" s="142">
        <v>0</v>
      </c>
      <c r="G13" s="142">
        <v>0</v>
      </c>
      <c r="H13" s="129">
        <f t="shared" si="2"/>
        <v>217598</v>
      </c>
      <c r="I13" s="1774">
        <v>0.77239999999999998</v>
      </c>
      <c r="J13" s="1860">
        <v>25077</v>
      </c>
      <c r="K13" s="142">
        <v>0</v>
      </c>
      <c r="L13" s="142">
        <v>0</v>
      </c>
      <c r="M13" s="142">
        <v>0</v>
      </c>
      <c r="N13" s="129">
        <v>25077</v>
      </c>
      <c r="O13" s="1861">
        <v>0.54790000000000005</v>
      </c>
      <c r="P13" s="1885">
        <v>220146</v>
      </c>
      <c r="Q13" s="1886">
        <v>25427</v>
      </c>
    </row>
    <row r="14" spans="1:25" s="106" customFormat="1" ht="12.75">
      <c r="B14" s="153"/>
      <c r="C14" s="1621" t="s">
        <v>711</v>
      </c>
      <c r="D14" s="142">
        <v>22172</v>
      </c>
      <c r="E14" s="142">
        <v>51247</v>
      </c>
      <c r="F14" s="142">
        <v>0</v>
      </c>
      <c r="G14" s="142">
        <v>0</v>
      </c>
      <c r="H14" s="129">
        <f t="shared" si="2"/>
        <v>73419</v>
      </c>
      <c r="I14" s="1775">
        <v>0.9919</v>
      </c>
      <c r="J14" s="1860">
        <v>3960</v>
      </c>
      <c r="K14" s="142">
        <v>2105</v>
      </c>
      <c r="L14" s="142">
        <v>0</v>
      </c>
      <c r="M14" s="142">
        <v>0</v>
      </c>
      <c r="N14" s="129">
        <v>6065</v>
      </c>
      <c r="O14" s="1862">
        <v>0.9667</v>
      </c>
      <c r="P14" s="1885">
        <v>72202</v>
      </c>
      <c r="Q14" s="1887">
        <v>6152</v>
      </c>
    </row>
    <row r="15" spans="1:25" s="106" customFormat="1" ht="12.75">
      <c r="B15" s="153"/>
      <c r="C15" s="1622" t="s">
        <v>860</v>
      </c>
      <c r="D15" s="159">
        <v>16078</v>
      </c>
      <c r="E15" s="159">
        <v>41313</v>
      </c>
      <c r="F15" s="159">
        <v>0</v>
      </c>
      <c r="G15" s="159">
        <v>0</v>
      </c>
      <c r="H15" s="160">
        <f t="shared" si="2"/>
        <v>57391</v>
      </c>
      <c r="I15" s="1776">
        <v>0.74470000000000003</v>
      </c>
      <c r="J15" s="1863">
        <v>9852</v>
      </c>
      <c r="K15" s="159">
        <v>4224</v>
      </c>
      <c r="L15" s="159">
        <v>0</v>
      </c>
      <c r="M15" s="159">
        <v>0</v>
      </c>
      <c r="N15" s="160">
        <v>14076</v>
      </c>
      <c r="O15" s="1864">
        <v>0.54049999999999998</v>
      </c>
      <c r="P15" s="1888">
        <v>57478</v>
      </c>
      <c r="Q15" s="1889">
        <v>13199</v>
      </c>
    </row>
    <row r="16" spans="1:25" s="106" customFormat="1" ht="12.75">
      <c r="B16" s="153"/>
      <c r="C16" s="1622" t="s">
        <v>52</v>
      </c>
      <c r="D16" s="142">
        <v>34586</v>
      </c>
      <c r="E16" s="142">
        <v>4692</v>
      </c>
      <c r="F16" s="142">
        <v>0</v>
      </c>
      <c r="G16" s="142">
        <v>0</v>
      </c>
      <c r="H16" s="129">
        <f t="shared" si="2"/>
        <v>39278</v>
      </c>
      <c r="I16" s="1774">
        <v>0.49890000000000001</v>
      </c>
      <c r="J16" s="1860">
        <v>21600</v>
      </c>
      <c r="K16" s="142">
        <v>2195</v>
      </c>
      <c r="L16" s="142">
        <v>0</v>
      </c>
      <c r="M16" s="142">
        <v>0</v>
      </c>
      <c r="N16" s="129">
        <v>23795</v>
      </c>
      <c r="O16" s="1861">
        <v>0.44479999999999997</v>
      </c>
      <c r="P16" s="1885">
        <v>38382</v>
      </c>
      <c r="Q16" s="1886">
        <v>22913</v>
      </c>
    </row>
    <row r="17" spans="2:17" s="106" customFormat="1" ht="12.75">
      <c r="B17" s="158"/>
      <c r="C17" s="1834" t="s">
        <v>717</v>
      </c>
      <c r="D17" s="129">
        <v>290434</v>
      </c>
      <c r="E17" s="129">
        <v>97252</v>
      </c>
      <c r="F17" s="129">
        <v>0</v>
      </c>
      <c r="G17" s="129">
        <v>0</v>
      </c>
      <c r="H17" s="129">
        <v>387686</v>
      </c>
      <c r="I17" s="1777"/>
      <c r="J17" s="141">
        <v>60489</v>
      </c>
      <c r="K17" s="129">
        <v>8524</v>
      </c>
      <c r="L17" s="129">
        <v>0</v>
      </c>
      <c r="M17" s="129">
        <v>0</v>
      </c>
      <c r="N17" s="129">
        <v>69013</v>
      </c>
      <c r="O17" s="1865"/>
      <c r="P17" s="1885">
        <v>388208</v>
      </c>
      <c r="Q17" s="1886">
        <v>67691</v>
      </c>
    </row>
    <row r="18" spans="2:17" s="106" customFormat="1" ht="12.75">
      <c r="B18" s="158"/>
      <c r="C18" s="1621"/>
      <c r="D18" s="129"/>
      <c r="E18" s="129"/>
      <c r="F18" s="129"/>
      <c r="G18" s="129"/>
      <c r="H18" s="129"/>
      <c r="I18" s="1778"/>
      <c r="J18" s="141"/>
      <c r="K18" s="129"/>
      <c r="L18" s="129"/>
      <c r="M18" s="129"/>
      <c r="N18" s="129"/>
      <c r="O18" s="1865"/>
      <c r="P18" s="1885"/>
      <c r="Q18" s="1886"/>
    </row>
    <row r="19" spans="2:17" s="106" customFormat="1" ht="12.75">
      <c r="B19" s="158"/>
      <c r="C19" s="1621" t="s">
        <v>598</v>
      </c>
      <c r="D19" s="142">
        <v>16805</v>
      </c>
      <c r="E19" s="142">
        <v>0</v>
      </c>
      <c r="F19" s="142">
        <v>0</v>
      </c>
      <c r="G19" s="142">
        <v>11223</v>
      </c>
      <c r="H19" s="129">
        <f t="shared" ref="H19:H20" si="3">SUM(D19:G19)</f>
        <v>28028</v>
      </c>
      <c r="I19" s="1779">
        <v>0.91439999999999999</v>
      </c>
      <c r="J19" s="1860">
        <v>3337</v>
      </c>
      <c r="K19" s="142">
        <v>0</v>
      </c>
      <c r="L19" s="142">
        <v>0</v>
      </c>
      <c r="M19" s="142">
        <v>1570</v>
      </c>
      <c r="N19" s="129">
        <v>4907</v>
      </c>
      <c r="O19" s="1861">
        <v>0.86739999999999995</v>
      </c>
      <c r="P19" s="1885">
        <v>17121</v>
      </c>
      <c r="Q19" s="1886">
        <v>3264</v>
      </c>
    </row>
    <row r="20" spans="2:17" s="106" customFormat="1" ht="12.75">
      <c r="B20" s="153"/>
      <c r="C20" s="1621" t="s">
        <v>53</v>
      </c>
      <c r="D20" s="142">
        <v>0</v>
      </c>
      <c r="E20" s="142">
        <v>0</v>
      </c>
      <c r="F20" s="142">
        <v>25349</v>
      </c>
      <c r="G20" s="142">
        <v>0</v>
      </c>
      <c r="H20" s="129">
        <f t="shared" si="3"/>
        <v>25349</v>
      </c>
      <c r="I20" s="1779">
        <v>0.95979999999999999</v>
      </c>
      <c r="J20" s="1860">
        <v>0</v>
      </c>
      <c r="K20" s="142">
        <v>0</v>
      </c>
      <c r="L20" s="142">
        <v>4732</v>
      </c>
      <c r="M20" s="142">
        <v>0</v>
      </c>
      <c r="N20" s="129">
        <v>4732</v>
      </c>
      <c r="O20" s="1861">
        <v>0.82379999999999998</v>
      </c>
      <c r="P20" s="1885">
        <v>23891</v>
      </c>
      <c r="Q20" s="1886">
        <v>4583</v>
      </c>
    </row>
    <row r="21" spans="2:17" s="106" customFormat="1" ht="12.75">
      <c r="B21" s="153"/>
      <c r="C21" s="1621"/>
      <c r="D21" s="129"/>
      <c r="E21" s="129"/>
      <c r="F21" s="129"/>
      <c r="G21" s="129"/>
      <c r="H21" s="129"/>
      <c r="I21" s="134"/>
      <c r="J21" s="1860"/>
      <c r="K21" s="142"/>
      <c r="L21" s="142"/>
      <c r="M21" s="142"/>
      <c r="N21" s="142"/>
      <c r="O21" s="1866"/>
      <c r="P21" s="1890"/>
      <c r="Q21" s="1887"/>
    </row>
    <row r="22" spans="2:17" s="106" customFormat="1" ht="12.75">
      <c r="B22" s="153"/>
      <c r="C22" s="1835" t="s">
        <v>650</v>
      </c>
      <c r="D22" s="125">
        <f>+D11+D17+D19+D20</f>
        <v>784407</v>
      </c>
      <c r="E22" s="125">
        <f t="shared" ref="E22:H22" si="4">+E11+E17+E19+E20</f>
        <v>189933</v>
      </c>
      <c r="F22" s="125">
        <f t="shared" si="4"/>
        <v>60897</v>
      </c>
      <c r="G22" s="125">
        <f t="shared" si="4"/>
        <v>42934</v>
      </c>
      <c r="H22" s="125">
        <f t="shared" si="4"/>
        <v>1078171</v>
      </c>
      <c r="I22" s="126"/>
      <c r="J22" s="127">
        <f t="shared" ref="J22:N22" si="5">+J11+J17+J19+J20</f>
        <v>150577</v>
      </c>
      <c r="K22" s="125">
        <f t="shared" si="5"/>
        <v>39472</v>
      </c>
      <c r="L22" s="125">
        <f t="shared" si="5"/>
        <v>9666</v>
      </c>
      <c r="M22" s="125">
        <f t="shared" si="5"/>
        <v>9605</v>
      </c>
      <c r="N22" s="125">
        <f t="shared" si="5"/>
        <v>209320</v>
      </c>
      <c r="O22" s="1867"/>
      <c r="P22" s="1891">
        <v>1069002</v>
      </c>
      <c r="Q22" s="1892">
        <v>210824</v>
      </c>
    </row>
    <row r="23" spans="2:17" s="106" customFormat="1" ht="12.75">
      <c r="B23" s="149"/>
      <c r="C23" s="157"/>
      <c r="D23" s="147"/>
      <c r="E23" s="147"/>
      <c r="F23" s="147"/>
      <c r="G23" s="147"/>
      <c r="H23" s="147"/>
      <c r="I23" s="148"/>
      <c r="J23" s="145"/>
      <c r="K23" s="144"/>
      <c r="L23" s="144"/>
      <c r="M23" s="144"/>
      <c r="N23" s="144"/>
      <c r="O23" s="1868"/>
      <c r="P23" s="1893"/>
      <c r="Q23" s="1894"/>
    </row>
    <row r="24" spans="2:17" s="106" customFormat="1" ht="12.75">
      <c r="B24" s="163" t="s">
        <v>1133</v>
      </c>
      <c r="C24" s="1621"/>
      <c r="D24" s="133"/>
      <c r="E24" s="133"/>
      <c r="F24" s="133"/>
      <c r="G24" s="133"/>
      <c r="H24" s="129"/>
      <c r="I24" s="134"/>
      <c r="J24" s="141"/>
      <c r="K24" s="129"/>
      <c r="L24" s="129"/>
      <c r="M24" s="129"/>
      <c r="N24" s="129"/>
      <c r="O24" s="1869"/>
      <c r="P24" s="1885"/>
      <c r="Q24" s="1895"/>
    </row>
    <row r="25" spans="2:17" s="106" customFormat="1" ht="12.75">
      <c r="B25" s="128"/>
      <c r="C25" s="1661" t="s">
        <v>859</v>
      </c>
      <c r="D25" s="142">
        <v>24493</v>
      </c>
      <c r="E25" s="142">
        <v>163</v>
      </c>
      <c r="F25" s="142">
        <v>43</v>
      </c>
      <c r="G25" s="142">
        <v>1</v>
      </c>
      <c r="H25" s="129">
        <f t="shared" ref="H25:H27" si="6">SUM(D25:G25)</f>
        <v>24700</v>
      </c>
      <c r="I25" s="131"/>
      <c r="J25" s="1860">
        <v>4434</v>
      </c>
      <c r="K25" s="142">
        <v>135</v>
      </c>
      <c r="L25" s="142">
        <v>43</v>
      </c>
      <c r="M25" s="142">
        <v>0</v>
      </c>
      <c r="N25" s="129">
        <f>SUM(J25:M25)</f>
        <v>4612</v>
      </c>
      <c r="O25" s="1870"/>
      <c r="P25" s="1885">
        <v>25540</v>
      </c>
      <c r="Q25" s="1896">
        <v>4340</v>
      </c>
    </row>
    <row r="26" spans="2:17" s="106" customFormat="1" ht="12.75">
      <c r="B26" s="153"/>
      <c r="C26" s="1622" t="s">
        <v>56</v>
      </c>
      <c r="D26" s="142">
        <v>1943</v>
      </c>
      <c r="E26" s="142">
        <v>20</v>
      </c>
      <c r="F26" s="142">
        <v>83</v>
      </c>
      <c r="G26" s="142">
        <v>35</v>
      </c>
      <c r="H26" s="129">
        <f t="shared" si="6"/>
        <v>2081</v>
      </c>
      <c r="I26" s="130"/>
      <c r="J26" s="1860">
        <v>929</v>
      </c>
      <c r="K26" s="142">
        <v>10</v>
      </c>
      <c r="L26" s="142">
        <v>33</v>
      </c>
      <c r="M26" s="142">
        <v>24</v>
      </c>
      <c r="N26" s="129">
        <f>SUM(J26:M26)</f>
        <v>996</v>
      </c>
      <c r="O26" s="1871"/>
      <c r="P26" s="1885">
        <v>1937</v>
      </c>
      <c r="Q26" s="1897">
        <v>976</v>
      </c>
    </row>
    <row r="27" spans="2:17" s="106" customFormat="1" ht="12.75">
      <c r="B27" s="153"/>
      <c r="C27" s="1820" t="s">
        <v>1368</v>
      </c>
      <c r="D27" s="142">
        <v>45819</v>
      </c>
      <c r="E27" s="142">
        <v>7275</v>
      </c>
      <c r="F27" s="142">
        <v>659</v>
      </c>
      <c r="G27" s="142">
        <v>1917</v>
      </c>
      <c r="H27" s="129">
        <f t="shared" si="6"/>
        <v>55670</v>
      </c>
      <c r="I27" s="131"/>
      <c r="J27" s="1860">
        <v>45667</v>
      </c>
      <c r="K27" s="142">
        <v>7305</v>
      </c>
      <c r="L27" s="142">
        <v>659</v>
      </c>
      <c r="M27" s="142">
        <v>1917</v>
      </c>
      <c r="N27" s="129">
        <f t="shared" ref="N27" si="7">SUM(J27:M27)</f>
        <v>55548</v>
      </c>
      <c r="O27" s="1872"/>
      <c r="P27" s="1885">
        <v>55936</v>
      </c>
      <c r="Q27" s="1898">
        <v>56031</v>
      </c>
    </row>
    <row r="28" spans="2:17" s="106" customFormat="1" ht="12.75">
      <c r="B28" s="153"/>
      <c r="C28" s="1833" t="s">
        <v>716</v>
      </c>
      <c r="D28" s="129">
        <f>SUM(D25:D27)</f>
        <v>72255</v>
      </c>
      <c r="E28" s="129">
        <f>SUM(E25:E27)</f>
        <v>7458</v>
      </c>
      <c r="F28" s="129">
        <f>SUM(F25:F27)</f>
        <v>785</v>
      </c>
      <c r="G28" s="129">
        <f>SUM(G25:G27)</f>
        <v>1953</v>
      </c>
      <c r="H28" s="129">
        <f>SUM(H25:H27)</f>
        <v>82451</v>
      </c>
      <c r="I28" s="131"/>
      <c r="J28" s="141">
        <f>SUM(J25:J27)</f>
        <v>51030</v>
      </c>
      <c r="K28" s="129">
        <f>SUM(K25:K27)</f>
        <v>7450</v>
      </c>
      <c r="L28" s="129">
        <f>SUM(L25:L27)</f>
        <v>735</v>
      </c>
      <c r="M28" s="129">
        <f>SUM(M25:M27)</f>
        <v>1941</v>
      </c>
      <c r="N28" s="129">
        <f>SUM(N25:N27)</f>
        <v>61156</v>
      </c>
      <c r="O28" s="1872"/>
      <c r="P28" s="1885">
        <v>83413</v>
      </c>
      <c r="Q28" s="1898">
        <v>61347</v>
      </c>
    </row>
    <row r="29" spans="2:17" s="106" customFormat="1" ht="12.75">
      <c r="B29" s="153"/>
      <c r="C29" s="1621"/>
      <c r="D29" s="129"/>
      <c r="E29" s="129"/>
      <c r="F29" s="129"/>
      <c r="G29" s="129"/>
      <c r="H29" s="129">
        <f t="shared" ref="H29:H33" si="8">SUM(D29:G29)</f>
        <v>0</v>
      </c>
      <c r="I29" s="131"/>
      <c r="J29" s="141"/>
      <c r="K29" s="129"/>
      <c r="L29" s="129"/>
      <c r="M29" s="129"/>
      <c r="N29" s="129">
        <f t="shared" ref="N29:N44" si="9">SUM(J29:M29)</f>
        <v>0</v>
      </c>
      <c r="O29" s="1872"/>
      <c r="P29" s="1885"/>
      <c r="Q29" s="1898"/>
    </row>
    <row r="30" spans="2:17" s="106" customFormat="1" ht="12.75">
      <c r="B30" s="153"/>
      <c r="C30" s="1621" t="s">
        <v>513</v>
      </c>
      <c r="D30" s="1631">
        <v>64126</v>
      </c>
      <c r="E30" s="1631">
        <v>0</v>
      </c>
      <c r="F30" s="1631">
        <v>0</v>
      </c>
      <c r="G30" s="1631">
        <v>0</v>
      </c>
      <c r="H30" s="133">
        <f t="shared" si="8"/>
        <v>64126</v>
      </c>
      <c r="I30" s="134"/>
      <c r="J30" s="1873">
        <v>20696</v>
      </c>
      <c r="K30" s="1631">
        <v>0</v>
      </c>
      <c r="L30" s="1631">
        <v>0</v>
      </c>
      <c r="M30" s="1631">
        <v>0</v>
      </c>
      <c r="N30" s="133">
        <f t="shared" si="9"/>
        <v>20696</v>
      </c>
      <c r="O30" s="1872"/>
      <c r="P30" s="1899">
        <v>64713</v>
      </c>
      <c r="Q30" s="1898">
        <v>21028</v>
      </c>
    </row>
    <row r="31" spans="2:17" s="106" customFormat="1" ht="12.75">
      <c r="B31" s="153"/>
      <c r="C31" s="1621" t="s">
        <v>711</v>
      </c>
      <c r="D31" s="142">
        <v>489</v>
      </c>
      <c r="E31" s="142">
        <v>108</v>
      </c>
      <c r="F31" s="142">
        <v>0</v>
      </c>
      <c r="G31" s="142">
        <v>0</v>
      </c>
      <c r="H31" s="129">
        <f t="shared" si="8"/>
        <v>597</v>
      </c>
      <c r="I31" s="131"/>
      <c r="J31" s="1860">
        <v>171</v>
      </c>
      <c r="K31" s="142">
        <v>38</v>
      </c>
      <c r="L31" s="142">
        <v>0</v>
      </c>
      <c r="M31" s="142">
        <v>0</v>
      </c>
      <c r="N31" s="129">
        <f t="shared" si="9"/>
        <v>209</v>
      </c>
      <c r="O31" s="1872"/>
      <c r="P31" s="1885">
        <v>610</v>
      </c>
      <c r="Q31" s="1898">
        <v>213</v>
      </c>
    </row>
    <row r="32" spans="2:17" s="106" customFormat="1" ht="12.75">
      <c r="B32" s="153"/>
      <c r="C32" s="1661" t="s">
        <v>860</v>
      </c>
      <c r="D32" s="142">
        <v>12034</v>
      </c>
      <c r="E32" s="142">
        <v>7641</v>
      </c>
      <c r="F32" s="142">
        <v>0</v>
      </c>
      <c r="G32" s="142">
        <v>0</v>
      </c>
      <c r="H32" s="129">
        <f t="shared" si="8"/>
        <v>19675</v>
      </c>
      <c r="I32" s="131"/>
      <c r="J32" s="1860">
        <v>7949</v>
      </c>
      <c r="K32" s="142">
        <v>4017</v>
      </c>
      <c r="L32" s="142">
        <v>0</v>
      </c>
      <c r="M32" s="142">
        <v>0</v>
      </c>
      <c r="N32" s="129">
        <f t="shared" si="9"/>
        <v>11966</v>
      </c>
      <c r="O32" s="1872"/>
      <c r="P32" s="1885">
        <v>19214</v>
      </c>
      <c r="Q32" s="1898">
        <v>11771</v>
      </c>
    </row>
    <row r="33" spans="2:17" s="106" customFormat="1" ht="12.75">
      <c r="B33" s="153"/>
      <c r="C33" s="1622" t="s">
        <v>52</v>
      </c>
      <c r="D33" s="142">
        <v>38110</v>
      </c>
      <c r="E33" s="142">
        <v>1297</v>
      </c>
      <c r="F33" s="142">
        <v>0</v>
      </c>
      <c r="G33" s="142">
        <v>51</v>
      </c>
      <c r="H33" s="129">
        <f t="shared" si="8"/>
        <v>39458</v>
      </c>
      <c r="I33" s="131"/>
      <c r="J33" s="1860">
        <v>28687</v>
      </c>
      <c r="K33" s="142">
        <v>978</v>
      </c>
      <c r="L33" s="142">
        <v>0</v>
      </c>
      <c r="M33" s="142">
        <v>39</v>
      </c>
      <c r="N33" s="129">
        <f t="shared" si="9"/>
        <v>29704</v>
      </c>
      <c r="O33" s="1872"/>
      <c r="P33" s="1885">
        <v>38626</v>
      </c>
      <c r="Q33" s="1898">
        <v>29078</v>
      </c>
    </row>
    <row r="34" spans="2:17" s="106" customFormat="1" ht="12.75">
      <c r="B34" s="158"/>
      <c r="C34" s="1834" t="s">
        <v>717</v>
      </c>
      <c r="D34" s="133">
        <f>SUM(D30:D33)</f>
        <v>114759</v>
      </c>
      <c r="E34" s="133">
        <f t="shared" ref="E34:G34" si="10">SUM(E30:E33)</f>
        <v>9046</v>
      </c>
      <c r="F34" s="133">
        <f t="shared" si="10"/>
        <v>0</v>
      </c>
      <c r="G34" s="133">
        <f t="shared" si="10"/>
        <v>51</v>
      </c>
      <c r="H34" s="133">
        <f>SUM(D34:G34)</f>
        <v>123856</v>
      </c>
      <c r="I34" s="134"/>
      <c r="J34" s="135">
        <f t="shared" ref="J34:M34" si="11">SUM(J30:J33)</f>
        <v>57503</v>
      </c>
      <c r="K34" s="133">
        <f t="shared" si="11"/>
        <v>5033</v>
      </c>
      <c r="L34" s="133">
        <f t="shared" si="11"/>
        <v>0</v>
      </c>
      <c r="M34" s="133">
        <f t="shared" si="11"/>
        <v>39</v>
      </c>
      <c r="N34" s="133">
        <f t="shared" si="9"/>
        <v>62575</v>
      </c>
      <c r="O34" s="1872"/>
      <c r="P34" s="1899">
        <v>123163</v>
      </c>
      <c r="Q34" s="1898">
        <v>62090</v>
      </c>
    </row>
    <row r="35" spans="2:17" s="106" customFormat="1" ht="12.75">
      <c r="B35" s="158"/>
      <c r="C35" s="1621"/>
      <c r="D35" s="129"/>
      <c r="E35" s="129"/>
      <c r="F35" s="129"/>
      <c r="G35" s="129"/>
      <c r="H35" s="129"/>
      <c r="I35" s="131"/>
      <c r="J35" s="141"/>
      <c r="K35" s="129"/>
      <c r="L35" s="129"/>
      <c r="M35" s="129"/>
      <c r="N35" s="129"/>
      <c r="O35" s="1870"/>
      <c r="P35" s="1885"/>
      <c r="Q35" s="1896"/>
    </row>
    <row r="36" spans="2:17" s="106" customFormat="1" ht="12.75">
      <c r="B36" s="158"/>
      <c r="C36" s="1621" t="s">
        <v>598</v>
      </c>
      <c r="D36" s="142">
        <v>1931</v>
      </c>
      <c r="E36" s="142">
        <v>0</v>
      </c>
      <c r="F36" s="142">
        <v>0</v>
      </c>
      <c r="G36" s="142">
        <v>693</v>
      </c>
      <c r="H36" s="129">
        <f t="shared" ref="H36:H37" si="12">SUM(D36:G36)</f>
        <v>2624</v>
      </c>
      <c r="I36" s="131"/>
      <c r="J36" s="1860">
        <v>646</v>
      </c>
      <c r="K36" s="142">
        <v>0</v>
      </c>
      <c r="L36" s="142">
        <v>0</v>
      </c>
      <c r="M36" s="142">
        <v>104</v>
      </c>
      <c r="N36" s="129">
        <f t="shared" si="9"/>
        <v>750</v>
      </c>
      <c r="O36" s="1871"/>
      <c r="P36" s="1885">
        <v>2584</v>
      </c>
      <c r="Q36" s="1897">
        <v>655</v>
      </c>
    </row>
    <row r="37" spans="2:17" s="106" customFormat="1" ht="12.75">
      <c r="B37" s="153"/>
      <c r="C37" s="1621" t="s">
        <v>53</v>
      </c>
      <c r="D37" s="142">
        <v>0</v>
      </c>
      <c r="E37" s="142">
        <v>0</v>
      </c>
      <c r="F37" s="142">
        <v>1062</v>
      </c>
      <c r="G37" s="142">
        <v>0</v>
      </c>
      <c r="H37" s="129">
        <f t="shared" si="12"/>
        <v>1062</v>
      </c>
      <c r="I37" s="131"/>
      <c r="J37" s="1860">
        <v>0</v>
      </c>
      <c r="K37" s="142">
        <v>0</v>
      </c>
      <c r="L37" s="142">
        <v>1012</v>
      </c>
      <c r="M37" s="142">
        <v>0</v>
      </c>
      <c r="N37" s="129">
        <f t="shared" si="9"/>
        <v>1012</v>
      </c>
      <c r="O37" s="1872"/>
      <c r="P37" s="1885">
        <v>963</v>
      </c>
      <c r="Q37" s="1898">
        <v>930</v>
      </c>
    </row>
    <row r="38" spans="2:17" s="106" customFormat="1" ht="12.75">
      <c r="B38" s="153"/>
      <c r="C38" s="1621"/>
      <c r="D38" s="125"/>
      <c r="E38" s="125"/>
      <c r="F38" s="125"/>
      <c r="G38" s="125"/>
      <c r="H38" s="125"/>
      <c r="I38" s="126"/>
      <c r="J38" s="127"/>
      <c r="K38" s="125"/>
      <c r="L38" s="125"/>
      <c r="M38" s="125"/>
      <c r="N38" s="125"/>
      <c r="O38" s="1874"/>
      <c r="P38" s="1891"/>
      <c r="Q38" s="1900"/>
    </row>
    <row r="39" spans="2:17" s="106" customFormat="1" ht="12.75">
      <c r="B39" s="153"/>
      <c r="C39" s="1835" t="s">
        <v>654</v>
      </c>
      <c r="D39" s="155">
        <f>D37+D36+D34+D28</f>
        <v>188945</v>
      </c>
      <c r="E39" s="155">
        <f t="shared" ref="E39:G39" si="13">E37+E36+E34+E28</f>
        <v>16504</v>
      </c>
      <c r="F39" s="155">
        <f t="shared" si="13"/>
        <v>1847</v>
      </c>
      <c r="G39" s="155">
        <f t="shared" si="13"/>
        <v>2697</v>
      </c>
      <c r="H39" s="155">
        <f>H37+H36+H34+H28</f>
        <v>209993</v>
      </c>
      <c r="I39" s="156"/>
      <c r="J39" s="154">
        <f t="shared" ref="J39:M39" si="14">J37+J36+J34+J28</f>
        <v>109179</v>
      </c>
      <c r="K39" s="155">
        <f t="shared" si="14"/>
        <v>12483</v>
      </c>
      <c r="L39" s="155">
        <f t="shared" si="14"/>
        <v>1747</v>
      </c>
      <c r="M39" s="155">
        <f t="shared" si="14"/>
        <v>2084</v>
      </c>
      <c r="N39" s="155">
        <f t="shared" si="9"/>
        <v>125493</v>
      </c>
      <c r="O39" s="1875"/>
      <c r="P39" s="1901">
        <v>210123</v>
      </c>
      <c r="Q39" s="1902">
        <v>125022</v>
      </c>
    </row>
    <row r="40" spans="2:17" s="106" customFormat="1" ht="12.75">
      <c r="B40" s="153"/>
      <c r="C40" s="1623"/>
      <c r="D40" s="129"/>
      <c r="E40" s="129"/>
      <c r="F40" s="129"/>
      <c r="G40" s="129"/>
      <c r="H40" s="129"/>
      <c r="I40" s="131"/>
      <c r="J40" s="141"/>
      <c r="K40" s="129"/>
      <c r="L40" s="129"/>
      <c r="M40" s="129"/>
      <c r="N40" s="129"/>
      <c r="O40" s="1870"/>
      <c r="P40" s="1885"/>
      <c r="Q40" s="1896"/>
    </row>
    <row r="41" spans="2:17" s="106" customFormat="1">
      <c r="B41" s="152"/>
      <c r="C41" s="1624" t="s">
        <v>1134</v>
      </c>
      <c r="D41" s="1633">
        <v>42316</v>
      </c>
      <c r="E41" s="1633">
        <v>98</v>
      </c>
      <c r="F41" s="1633">
        <v>0</v>
      </c>
      <c r="G41" s="1633">
        <v>0</v>
      </c>
      <c r="H41" s="150">
        <f t="shared" ref="H41:H44" si="15">SUM(D41:G41)</f>
        <v>42414</v>
      </c>
      <c r="I41" s="151"/>
      <c r="J41" s="1876">
        <v>16685</v>
      </c>
      <c r="K41" s="1633">
        <v>207</v>
      </c>
      <c r="L41" s="1633">
        <v>0</v>
      </c>
      <c r="M41" s="1633">
        <v>0</v>
      </c>
      <c r="N41" s="150">
        <f t="shared" si="9"/>
        <v>16892</v>
      </c>
      <c r="O41" s="1877"/>
      <c r="P41" s="1903">
        <v>22158</v>
      </c>
      <c r="Q41" s="1904">
        <v>18006</v>
      </c>
    </row>
    <row r="42" spans="2:17" s="106" customFormat="1" ht="12.75">
      <c r="B42" s="149"/>
      <c r="C42" s="1632" t="s">
        <v>15</v>
      </c>
      <c r="D42" s="1634">
        <v>0</v>
      </c>
      <c r="E42" s="1634">
        <v>0</v>
      </c>
      <c r="F42" s="1634">
        <v>23854</v>
      </c>
      <c r="G42" s="1634">
        <v>0</v>
      </c>
      <c r="H42" s="147">
        <f t="shared" si="15"/>
        <v>23854</v>
      </c>
      <c r="I42" s="148"/>
      <c r="J42" s="1878">
        <v>0</v>
      </c>
      <c r="K42" s="1634">
        <v>0</v>
      </c>
      <c r="L42" s="1634">
        <v>683</v>
      </c>
      <c r="M42" s="1634">
        <v>0</v>
      </c>
      <c r="N42" s="147">
        <f t="shared" si="9"/>
        <v>683</v>
      </c>
      <c r="O42" s="1879"/>
      <c r="P42" s="1905">
        <v>27663</v>
      </c>
      <c r="Q42" s="1906">
        <v>889</v>
      </c>
    </row>
    <row r="43" spans="2:17" s="106" customFormat="1" ht="12.75">
      <c r="B43" s="132"/>
      <c r="C43" s="1618" t="s">
        <v>861</v>
      </c>
      <c r="D43" s="142">
        <v>0</v>
      </c>
      <c r="E43" s="142">
        <v>0</v>
      </c>
      <c r="F43" s="142">
        <v>27881</v>
      </c>
      <c r="G43" s="142">
        <v>0</v>
      </c>
      <c r="H43" s="129">
        <f t="shared" si="15"/>
        <v>27881</v>
      </c>
      <c r="I43" s="131"/>
      <c r="J43" s="1860">
        <v>0</v>
      </c>
      <c r="K43" s="142">
        <v>0</v>
      </c>
      <c r="L43" s="142">
        <v>4356</v>
      </c>
      <c r="M43" s="142">
        <v>0</v>
      </c>
      <c r="N43" s="129">
        <f t="shared" si="9"/>
        <v>4356</v>
      </c>
      <c r="O43" s="1870"/>
      <c r="P43" s="1885">
        <v>24221</v>
      </c>
      <c r="Q43" s="1896">
        <v>5658</v>
      </c>
    </row>
    <row r="44" spans="2:17" s="106" customFormat="1" ht="12.75">
      <c r="B44" s="132"/>
      <c r="C44" s="1618" t="s">
        <v>30</v>
      </c>
      <c r="D44" s="142">
        <v>0</v>
      </c>
      <c r="E44" s="142">
        <v>0</v>
      </c>
      <c r="F44" s="142">
        <v>0</v>
      </c>
      <c r="G44" s="142">
        <v>62388</v>
      </c>
      <c r="H44" s="129">
        <f t="shared" si="15"/>
        <v>62388</v>
      </c>
      <c r="I44" s="131"/>
      <c r="J44" s="1860">
        <v>0</v>
      </c>
      <c r="K44" s="142">
        <v>0</v>
      </c>
      <c r="L44" s="142">
        <v>0</v>
      </c>
      <c r="M44" s="142">
        <v>21270</v>
      </c>
      <c r="N44" s="129">
        <f t="shared" si="9"/>
        <v>21270</v>
      </c>
      <c r="O44" s="1870"/>
      <c r="P44" s="1885">
        <v>85233</v>
      </c>
      <c r="Q44" s="1896">
        <v>20925</v>
      </c>
    </row>
    <row r="45" spans="2:17" s="106" customFormat="1" ht="12.75">
      <c r="B45" s="140"/>
      <c r="C45" s="139"/>
      <c r="D45" s="136"/>
      <c r="E45" s="136"/>
      <c r="F45" s="136"/>
      <c r="G45" s="136"/>
      <c r="H45" s="136"/>
      <c r="I45" s="137"/>
      <c r="J45" s="138"/>
      <c r="K45" s="136"/>
      <c r="L45" s="136"/>
      <c r="M45" s="136"/>
      <c r="N45" s="136"/>
      <c r="O45" s="1880"/>
      <c r="P45" s="1907"/>
      <c r="Q45" s="1908"/>
    </row>
    <row r="46" spans="2:17" s="106" customFormat="1">
      <c r="B46" s="1931" t="s">
        <v>1459</v>
      </c>
      <c r="C46" s="1930"/>
      <c r="D46" s="122">
        <f t="shared" ref="D46:N46" si="16">SUM(D22,D39,D41:D44)</f>
        <v>1015668</v>
      </c>
      <c r="E46" s="122">
        <f t="shared" si="16"/>
        <v>206535</v>
      </c>
      <c r="F46" s="122">
        <f t="shared" si="16"/>
        <v>114479</v>
      </c>
      <c r="G46" s="122">
        <f t="shared" si="16"/>
        <v>108019</v>
      </c>
      <c r="H46" s="122">
        <f t="shared" si="16"/>
        <v>1444701</v>
      </c>
      <c r="I46" s="123"/>
      <c r="J46" s="124">
        <f t="shared" si="16"/>
        <v>276441</v>
      </c>
      <c r="K46" s="122">
        <f t="shared" si="16"/>
        <v>52162</v>
      </c>
      <c r="L46" s="122">
        <f t="shared" si="16"/>
        <v>16452</v>
      </c>
      <c r="M46" s="122">
        <f t="shared" si="16"/>
        <v>32959</v>
      </c>
      <c r="N46" s="122">
        <f t="shared" si="16"/>
        <v>378014</v>
      </c>
      <c r="O46" s="1881"/>
      <c r="P46" s="1909">
        <v>1438400</v>
      </c>
      <c r="Q46" s="1910">
        <v>381324</v>
      </c>
    </row>
    <row r="47" spans="2:17" s="106" customFormat="1" ht="12.75">
      <c r="C47" s="121"/>
      <c r="D47" s="120"/>
      <c r="E47" s="120"/>
      <c r="F47" s="120"/>
      <c r="G47" s="120"/>
      <c r="H47" s="117"/>
      <c r="I47" s="117"/>
      <c r="J47" s="119"/>
      <c r="K47" s="119"/>
      <c r="L47" s="119"/>
      <c r="M47" s="119"/>
      <c r="N47" s="118"/>
      <c r="O47" s="118"/>
      <c r="P47" s="117"/>
      <c r="Q47" s="117"/>
    </row>
    <row r="48" spans="2:17" s="42" customFormat="1" ht="24.75" customHeight="1">
      <c r="B48" s="1590" t="s">
        <v>723</v>
      </c>
      <c r="C48" s="1970" t="s">
        <v>1381</v>
      </c>
      <c r="D48" s="1970"/>
      <c r="E48" s="1970"/>
      <c r="F48" s="1970"/>
      <c r="G48" s="1970"/>
      <c r="H48" s="1970"/>
      <c r="I48" s="1970"/>
      <c r="J48" s="1970"/>
      <c r="K48" s="1970"/>
      <c r="L48" s="1970"/>
      <c r="M48" s="1970"/>
      <c r="N48" s="1970"/>
      <c r="O48" s="1970"/>
      <c r="P48" s="1970"/>
      <c r="Q48" s="1970"/>
    </row>
    <row r="49" spans="2:18" s="42" customFormat="1" ht="14.25" customHeight="1">
      <c r="B49" s="116" t="s">
        <v>724</v>
      </c>
      <c r="C49" s="1960" t="s">
        <v>712</v>
      </c>
      <c r="D49" s="1960"/>
      <c r="E49" s="1960"/>
      <c r="F49" s="1960"/>
      <c r="G49" s="1960"/>
      <c r="H49" s="1960"/>
      <c r="I49" s="1960"/>
      <c r="J49" s="1960"/>
      <c r="K49" s="1960"/>
      <c r="L49" s="1960"/>
      <c r="M49" s="1960"/>
      <c r="N49" s="1960"/>
      <c r="O49" s="1960"/>
      <c r="P49" s="1960"/>
      <c r="Q49" s="1960"/>
      <c r="R49" s="1960"/>
    </row>
    <row r="50" spans="2:18" s="106" customFormat="1" ht="14.25" customHeight="1">
      <c r="B50" s="116" t="s">
        <v>725</v>
      </c>
      <c r="C50" s="1960" t="s">
        <v>1283</v>
      </c>
      <c r="D50" s="1960"/>
      <c r="E50" s="1960"/>
      <c r="F50" s="1960"/>
      <c r="G50" s="1960"/>
      <c r="H50" s="1960"/>
      <c r="I50" s="1960"/>
      <c r="J50" s="1960"/>
      <c r="K50" s="1960"/>
      <c r="L50" s="1960"/>
      <c r="M50" s="1960"/>
      <c r="N50" s="1960"/>
      <c r="O50" s="1960"/>
      <c r="P50" s="1960"/>
      <c r="Q50" s="1960"/>
      <c r="R50" s="1960"/>
    </row>
    <row r="51" spans="2:18" s="42" customFormat="1" ht="14.25">
      <c r="B51" s="116" t="s">
        <v>726</v>
      </c>
      <c r="C51" s="1960" t="s">
        <v>1284</v>
      </c>
      <c r="D51" s="1960"/>
      <c r="E51" s="1960"/>
      <c r="F51" s="1960"/>
      <c r="G51" s="1960"/>
      <c r="H51" s="1960"/>
      <c r="I51" s="1960"/>
      <c r="J51" s="1960"/>
      <c r="K51" s="1960"/>
      <c r="L51" s="1960"/>
      <c r="M51" s="1960"/>
      <c r="N51" s="1960"/>
      <c r="O51" s="1960"/>
      <c r="P51" s="1960"/>
      <c r="Q51" s="1960"/>
      <c r="R51" s="1960"/>
    </row>
    <row r="52" spans="2:18" s="106" customFormat="1" ht="14.25" customHeight="1">
      <c r="B52" s="1929" t="s">
        <v>1450</v>
      </c>
      <c r="C52" s="1960" t="s">
        <v>1382</v>
      </c>
      <c r="D52" s="1960"/>
      <c r="E52" s="1960"/>
      <c r="F52" s="1960"/>
      <c r="G52" s="1960"/>
      <c r="H52" s="1960"/>
      <c r="I52" s="1960"/>
      <c r="J52" s="1960"/>
      <c r="K52" s="1960"/>
      <c r="L52" s="1960"/>
      <c r="M52" s="1960"/>
      <c r="N52" s="1960"/>
      <c r="O52" s="1960"/>
      <c r="P52" s="1960"/>
      <c r="Q52" s="1960"/>
      <c r="R52" s="1960"/>
    </row>
    <row r="53" spans="2:18" s="106" customFormat="1" ht="14.25" hidden="1">
      <c r="B53" s="116"/>
    </row>
    <row r="54" spans="2:18" s="106" customFormat="1" ht="12.75" hidden="1">
      <c r="B54" s="115"/>
      <c r="C54" s="5"/>
      <c r="H54" s="114"/>
      <c r="I54" s="114"/>
      <c r="J54" s="113"/>
      <c r="K54" s="113"/>
      <c r="L54" s="113"/>
      <c r="M54" s="113"/>
      <c r="N54" s="112"/>
      <c r="O54" s="112"/>
      <c r="P54" s="112"/>
      <c r="Q54" s="112"/>
    </row>
    <row r="55" spans="2:18" s="106" customFormat="1" hidden="1">
      <c r="B55" s="111"/>
      <c r="C55" s="110"/>
      <c r="H55" s="108"/>
      <c r="I55" s="108"/>
      <c r="J55" s="109"/>
      <c r="K55" s="109"/>
      <c r="L55" s="109"/>
      <c r="M55" s="109"/>
      <c r="N55" s="108"/>
      <c r="O55" s="108"/>
      <c r="P55" s="107"/>
      <c r="Q55" s="107"/>
    </row>
    <row r="56" spans="2:18" s="106" customFormat="1" ht="12.75" hidden="1">
      <c r="C56" s="110"/>
      <c r="H56" s="108"/>
      <c r="I56" s="108"/>
      <c r="J56" s="109"/>
      <c r="K56" s="109"/>
      <c r="L56" s="109"/>
      <c r="M56" s="109"/>
      <c r="N56" s="108"/>
      <c r="O56" s="108"/>
      <c r="P56" s="107"/>
      <c r="Q56" s="107"/>
    </row>
    <row r="57" spans="2:18" s="106" customFormat="1" ht="12.75" hidden="1">
      <c r="C57" s="110"/>
      <c r="H57" s="108"/>
      <c r="I57" s="108"/>
      <c r="J57" s="109"/>
      <c r="K57" s="109"/>
      <c r="L57" s="109"/>
      <c r="M57" s="109"/>
      <c r="N57" s="108"/>
      <c r="O57" s="108"/>
      <c r="P57" s="107"/>
      <c r="Q57" s="107"/>
    </row>
    <row r="58" spans="2:18" s="106" customFormat="1" ht="12.75" hidden="1">
      <c r="C58" s="110"/>
      <c r="H58" s="108"/>
      <c r="I58" s="108"/>
      <c r="J58" s="109"/>
      <c r="K58" s="109"/>
      <c r="L58" s="109"/>
      <c r="M58" s="109"/>
      <c r="N58" s="108"/>
      <c r="O58" s="108"/>
      <c r="P58" s="107"/>
      <c r="Q58" s="107"/>
    </row>
    <row r="59" spans="2:18" s="106" customFormat="1" ht="12.75" hidden="1">
      <c r="C59" s="110"/>
      <c r="H59" s="108"/>
      <c r="I59" s="108"/>
      <c r="J59" s="109"/>
      <c r="K59" s="109"/>
      <c r="L59" s="109"/>
      <c r="M59" s="109"/>
      <c r="N59" s="108"/>
      <c r="O59" s="108"/>
      <c r="P59" s="107"/>
      <c r="Q59" s="107"/>
    </row>
    <row r="60" spans="2:18" s="106" customFormat="1" ht="12.75" hidden="1">
      <c r="C60" s="110"/>
      <c r="H60" s="108"/>
      <c r="I60" s="108"/>
      <c r="J60" s="109"/>
      <c r="K60" s="109"/>
      <c r="L60" s="109"/>
      <c r="M60" s="109"/>
      <c r="N60" s="108"/>
      <c r="O60" s="108"/>
      <c r="P60" s="107"/>
      <c r="Q60" s="107"/>
    </row>
    <row r="61" spans="2:18" s="106" customFormat="1" ht="12.75" hidden="1">
      <c r="C61" s="110"/>
      <c r="H61" s="108"/>
      <c r="I61" s="108"/>
      <c r="J61" s="109"/>
      <c r="K61" s="109"/>
      <c r="L61" s="109"/>
      <c r="M61" s="109"/>
      <c r="N61" s="108"/>
      <c r="O61" s="108"/>
      <c r="P61" s="107"/>
      <c r="Q61" s="107"/>
    </row>
    <row r="62" spans="2:18" s="106" customFormat="1" ht="12.75" hidden="1">
      <c r="C62" s="110"/>
      <c r="H62" s="108"/>
      <c r="I62" s="108"/>
      <c r="J62" s="109"/>
      <c r="K62" s="109"/>
      <c r="L62" s="109"/>
      <c r="M62" s="109"/>
      <c r="N62" s="108"/>
      <c r="O62" s="108"/>
      <c r="P62" s="107"/>
      <c r="Q62" s="107"/>
    </row>
    <row r="63" spans="2:18" s="106" customFormat="1" ht="12.75" hidden="1">
      <c r="C63" s="110"/>
      <c r="H63" s="108"/>
      <c r="I63" s="108"/>
      <c r="J63" s="109"/>
      <c r="K63" s="109"/>
      <c r="L63" s="109"/>
      <c r="M63" s="109"/>
      <c r="N63" s="108"/>
      <c r="O63" s="108"/>
      <c r="P63" s="107"/>
      <c r="Q63" s="107"/>
    </row>
    <row r="64" spans="2:18" s="106" customFormat="1" ht="12.75" hidden="1">
      <c r="C64" s="110"/>
      <c r="H64" s="108"/>
      <c r="I64" s="108"/>
      <c r="J64" s="109"/>
      <c r="K64" s="109"/>
      <c r="L64" s="109"/>
      <c r="M64" s="109"/>
      <c r="N64" s="108"/>
      <c r="O64" s="108"/>
      <c r="P64" s="107"/>
      <c r="Q64" s="107"/>
    </row>
    <row r="65" spans="3:17" s="106" customFormat="1" ht="12.75" hidden="1">
      <c r="C65" s="110"/>
      <c r="H65" s="108"/>
      <c r="I65" s="108"/>
      <c r="J65" s="109"/>
      <c r="K65" s="109"/>
      <c r="L65" s="109"/>
      <c r="M65" s="109"/>
      <c r="N65" s="108"/>
      <c r="O65" s="108"/>
      <c r="P65" s="107"/>
      <c r="Q65" s="107"/>
    </row>
    <row r="66" spans="3:17" s="106" customFormat="1" ht="12.75" hidden="1">
      <c r="C66" s="110"/>
      <c r="H66" s="108"/>
      <c r="I66" s="108"/>
      <c r="J66" s="109"/>
      <c r="K66" s="109"/>
      <c r="L66" s="109"/>
      <c r="M66" s="109"/>
      <c r="N66" s="108"/>
      <c r="O66" s="108"/>
      <c r="P66" s="107"/>
      <c r="Q66" s="107"/>
    </row>
    <row r="67" spans="3:17" s="106" customFormat="1" ht="12.75" hidden="1">
      <c r="C67" s="110"/>
      <c r="H67" s="108"/>
      <c r="I67" s="108"/>
      <c r="J67" s="109"/>
      <c r="K67" s="109"/>
      <c r="L67" s="109"/>
      <c r="M67" s="109"/>
      <c r="N67" s="108"/>
      <c r="O67" s="108"/>
      <c r="P67" s="107"/>
      <c r="Q67" s="107"/>
    </row>
    <row r="68" spans="3:17" s="106" customFormat="1" ht="12.75" hidden="1">
      <c r="C68" s="110"/>
      <c r="H68" s="108"/>
      <c r="I68" s="108"/>
      <c r="J68" s="109"/>
      <c r="K68" s="109"/>
      <c r="L68" s="109"/>
      <c r="M68" s="109"/>
      <c r="N68" s="108"/>
      <c r="O68" s="108"/>
      <c r="P68" s="107"/>
      <c r="Q68" s="107"/>
    </row>
    <row r="69" spans="3:17" s="106" customFormat="1" ht="12.75" hidden="1">
      <c r="C69" s="110"/>
      <c r="H69" s="108"/>
      <c r="I69" s="108"/>
      <c r="J69" s="109"/>
      <c r="K69" s="109"/>
      <c r="L69" s="109"/>
      <c r="M69" s="109"/>
      <c r="N69" s="108"/>
      <c r="O69" s="108"/>
      <c r="P69" s="107"/>
      <c r="Q69" s="107"/>
    </row>
    <row r="70" spans="3:17" s="106" customFormat="1" ht="12.75" hidden="1">
      <c r="C70" s="110"/>
      <c r="H70" s="108"/>
      <c r="I70" s="108"/>
      <c r="J70" s="109"/>
      <c r="K70" s="109"/>
      <c r="L70" s="109"/>
      <c r="M70" s="109"/>
      <c r="N70" s="108"/>
      <c r="O70" s="108"/>
      <c r="P70" s="107"/>
      <c r="Q70" s="107"/>
    </row>
    <row r="71" spans="3:17" s="106" customFormat="1" ht="12.75" hidden="1">
      <c r="C71" s="110"/>
      <c r="H71" s="108"/>
      <c r="I71" s="108"/>
      <c r="J71" s="109"/>
      <c r="K71" s="109"/>
      <c r="L71" s="109"/>
      <c r="M71" s="109"/>
      <c r="N71" s="108"/>
      <c r="O71" s="108"/>
      <c r="P71" s="107"/>
      <c r="Q71" s="107"/>
    </row>
    <row r="72" spans="3:17" s="106" customFormat="1" ht="12.75" hidden="1">
      <c r="C72" s="110"/>
      <c r="H72" s="108"/>
      <c r="I72" s="108"/>
      <c r="J72" s="109"/>
      <c r="K72" s="109"/>
      <c r="L72" s="109"/>
      <c r="M72" s="109"/>
      <c r="N72" s="108"/>
      <c r="O72" s="108"/>
      <c r="P72" s="107"/>
      <c r="Q72" s="107"/>
    </row>
    <row r="73" spans="3:17" s="106" customFormat="1" ht="12.75" hidden="1">
      <c r="C73" s="110"/>
      <c r="H73" s="108"/>
      <c r="I73" s="108"/>
      <c r="J73" s="109"/>
      <c r="K73" s="109"/>
      <c r="L73" s="109"/>
      <c r="M73" s="109"/>
      <c r="N73" s="108"/>
      <c r="O73" s="108"/>
      <c r="P73" s="107"/>
      <c r="Q73" s="107"/>
    </row>
    <row r="74" spans="3:17" s="106" customFormat="1" ht="12.75" hidden="1">
      <c r="C74" s="110"/>
      <c r="H74" s="108"/>
      <c r="I74" s="108"/>
      <c r="J74" s="109"/>
      <c r="K74" s="109"/>
      <c r="L74" s="109"/>
      <c r="M74" s="109"/>
      <c r="N74" s="108"/>
      <c r="O74" s="108"/>
      <c r="P74" s="107"/>
      <c r="Q74" s="107"/>
    </row>
    <row r="75" spans="3:17" s="106" customFormat="1" ht="12.75" hidden="1">
      <c r="C75" s="110"/>
      <c r="H75" s="108"/>
      <c r="I75" s="108"/>
      <c r="J75" s="109"/>
      <c r="K75" s="109"/>
      <c r="L75" s="109"/>
      <c r="M75" s="109"/>
      <c r="N75" s="108"/>
      <c r="O75" s="108"/>
      <c r="P75" s="107"/>
      <c r="Q75" s="107"/>
    </row>
    <row r="76" spans="3:17" s="106" customFormat="1" ht="12.75" hidden="1">
      <c r="C76" s="110"/>
      <c r="H76" s="108"/>
      <c r="I76" s="108"/>
      <c r="J76" s="109"/>
      <c r="K76" s="109"/>
      <c r="L76" s="109"/>
      <c r="M76" s="109"/>
      <c r="N76" s="108"/>
      <c r="O76" s="108"/>
      <c r="P76" s="107"/>
      <c r="Q76" s="107"/>
    </row>
    <row r="77" spans="3:17" s="106" customFormat="1" ht="12.75" hidden="1">
      <c r="C77" s="110"/>
      <c r="H77" s="108"/>
      <c r="I77" s="108"/>
      <c r="J77" s="109"/>
      <c r="K77" s="109"/>
      <c r="L77" s="109"/>
      <c r="M77" s="109"/>
      <c r="N77" s="108"/>
      <c r="O77" s="108"/>
      <c r="P77" s="107"/>
      <c r="Q77" s="107"/>
    </row>
    <row r="78" spans="3:17" s="106" customFormat="1" ht="12.75" hidden="1">
      <c r="C78" s="110"/>
      <c r="H78" s="108"/>
      <c r="I78" s="108"/>
      <c r="J78" s="109"/>
      <c r="K78" s="109"/>
      <c r="L78" s="109"/>
      <c r="M78" s="109"/>
      <c r="N78" s="108"/>
      <c r="O78" s="108"/>
      <c r="P78" s="107"/>
      <c r="Q78" s="107"/>
    </row>
    <row r="79" spans="3:17" s="106" customFormat="1" ht="12.75" hidden="1">
      <c r="C79" s="110"/>
      <c r="H79" s="108"/>
      <c r="I79" s="108"/>
      <c r="J79" s="109"/>
      <c r="K79" s="109"/>
      <c r="L79" s="109"/>
      <c r="M79" s="109"/>
      <c r="N79" s="108"/>
      <c r="O79" s="108"/>
      <c r="P79" s="107"/>
      <c r="Q79" s="107"/>
    </row>
    <row r="80" spans="3:17" s="106" customFormat="1" ht="12.75" hidden="1">
      <c r="C80" s="110"/>
      <c r="H80" s="108"/>
      <c r="I80" s="108"/>
      <c r="J80" s="109"/>
      <c r="K80" s="109"/>
      <c r="L80" s="109"/>
      <c r="M80" s="109"/>
      <c r="N80" s="108"/>
      <c r="O80" s="108"/>
      <c r="P80" s="107"/>
      <c r="Q80" s="107"/>
    </row>
    <row r="81" spans="3:17" s="106" customFormat="1" ht="12.75" hidden="1">
      <c r="C81" s="110"/>
      <c r="H81" s="108"/>
      <c r="I81" s="108"/>
      <c r="J81" s="109"/>
      <c r="K81" s="109"/>
      <c r="L81" s="109"/>
      <c r="M81" s="109"/>
      <c r="N81" s="108"/>
      <c r="O81" s="108"/>
      <c r="P81" s="107"/>
      <c r="Q81" s="107"/>
    </row>
    <row r="82" spans="3:17" s="106" customFormat="1" ht="12.75" hidden="1">
      <c r="C82" s="110"/>
      <c r="H82" s="108"/>
      <c r="I82" s="108"/>
      <c r="J82" s="109"/>
      <c r="K82" s="109"/>
      <c r="L82" s="109"/>
      <c r="M82" s="109"/>
      <c r="N82" s="108"/>
      <c r="O82" s="108"/>
      <c r="P82" s="107"/>
      <c r="Q82" s="107"/>
    </row>
    <row r="83" spans="3:17" s="106" customFormat="1" ht="12.75" hidden="1">
      <c r="C83" s="110"/>
      <c r="H83" s="108"/>
      <c r="I83" s="108"/>
      <c r="J83" s="109"/>
      <c r="K83" s="109"/>
      <c r="L83" s="109"/>
      <c r="M83" s="109"/>
      <c r="N83" s="108"/>
      <c r="O83" s="108"/>
      <c r="P83" s="107"/>
      <c r="Q83" s="107"/>
    </row>
    <row r="84" spans="3:17" s="106" customFormat="1" ht="12.75" hidden="1">
      <c r="C84" s="110"/>
      <c r="H84" s="108"/>
      <c r="I84" s="108"/>
      <c r="J84" s="109"/>
      <c r="K84" s="109"/>
      <c r="L84" s="109"/>
      <c r="M84" s="109"/>
      <c r="N84" s="108"/>
      <c r="O84" s="108"/>
      <c r="P84" s="107"/>
      <c r="Q84" s="107"/>
    </row>
    <row r="85" spans="3:17" s="106" customFormat="1" ht="12.75" hidden="1">
      <c r="C85" s="110"/>
      <c r="H85" s="108"/>
      <c r="I85" s="108"/>
      <c r="J85" s="109"/>
      <c r="K85" s="109"/>
      <c r="L85" s="109"/>
      <c r="M85" s="109"/>
      <c r="N85" s="108"/>
      <c r="O85" s="108"/>
      <c r="P85" s="107"/>
      <c r="Q85" s="107"/>
    </row>
    <row r="86" spans="3:17" s="106" customFormat="1" ht="12.75" hidden="1">
      <c r="C86" s="110"/>
      <c r="H86" s="108"/>
      <c r="I86" s="108"/>
      <c r="J86" s="109"/>
      <c r="K86" s="109"/>
      <c r="L86" s="109"/>
      <c r="M86" s="109"/>
      <c r="N86" s="108"/>
      <c r="O86" s="108"/>
      <c r="P86" s="107"/>
      <c r="Q86" s="107"/>
    </row>
  </sheetData>
  <mergeCells count="12">
    <mergeCell ref="C50:R50"/>
    <mergeCell ref="C51:R51"/>
    <mergeCell ref="C52:R52"/>
    <mergeCell ref="D3:O3"/>
    <mergeCell ref="D4:I4"/>
    <mergeCell ref="J4:O4"/>
    <mergeCell ref="B5:C5"/>
    <mergeCell ref="C48:Q48"/>
    <mergeCell ref="C49:R49"/>
    <mergeCell ref="P4:P5"/>
    <mergeCell ref="Q4:Q5"/>
    <mergeCell ref="P3:Q3"/>
  </mergeCells>
  <hyperlinks>
    <hyperlink ref="B1" location="ToC!A1" display="Retour à la table des matières" xr:uid="{00000000-0004-0000-0600-000000000000}"/>
  </hyperlinks>
  <pageMargins left="0.51181102362204722" right="0.51181102362204722" top="0.51181102362204722" bottom="0.51181102362204722" header="0.23622047244094491" footer="0.23622047244094491"/>
  <pageSetup scale="48" firstPageNumber="6" orientation="landscape" r:id="rId1"/>
  <headerFooter>
    <oddFooter>&amp;L&amp;G&amp;CInformations supplémentaires sur les 
fonds propres réglementaires&amp;RPage &amp;P de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0E14-C626-47B3-A1DF-CD05E003EE71}">
  <sheetPr codeName="Sheet6">
    <tabColor theme="5"/>
    <pageSetUpPr fitToPage="1"/>
  </sheetPr>
  <dimension ref="A1:K1048572"/>
  <sheetViews>
    <sheetView zoomScale="120" zoomScaleNormal="120" workbookViewId="0"/>
  </sheetViews>
  <sheetFormatPr defaultColWidth="0" defaultRowHeight="15" zeroHeight="1"/>
  <cols>
    <col min="1" max="1" width="1.42578125" style="1" customWidth="1"/>
    <col min="2" max="2" width="5" style="1" customWidth="1"/>
    <col min="3" max="3" width="64.42578125" style="1" customWidth="1"/>
    <col min="4" max="4" width="15.140625" style="1" customWidth="1"/>
    <col min="5" max="5" width="13.42578125" style="1" customWidth="1"/>
    <col min="6" max="6" width="11.42578125" style="1" customWidth="1"/>
    <col min="7" max="7" width="12.42578125" style="1" customWidth="1"/>
    <col min="8" max="8" width="1" style="1" customWidth="1"/>
    <col min="9" max="11" width="0" style="1" hidden="1" customWidth="1"/>
    <col min="12" max="16384" width="8.42578125" style="1" hidden="1"/>
  </cols>
  <sheetData>
    <row r="1" spans="2:8" ht="12.2" customHeight="1">
      <c r="B1" s="100" t="s">
        <v>5</v>
      </c>
    </row>
    <row r="2" spans="2:8" s="31" customFormat="1" ht="20.100000000000001" customHeight="1">
      <c r="B2" s="202" t="s">
        <v>1168</v>
      </c>
      <c r="C2" s="201"/>
      <c r="D2" s="201"/>
      <c r="E2" s="201"/>
      <c r="F2" s="201"/>
      <c r="G2" s="200"/>
      <c r="H2" s="199"/>
    </row>
    <row r="3" spans="2:8">
      <c r="B3" s="1977" t="s">
        <v>701</v>
      </c>
      <c r="C3" s="1978"/>
      <c r="D3" s="1724" t="s">
        <v>77</v>
      </c>
      <c r="E3" s="1725" t="s">
        <v>1285</v>
      </c>
      <c r="F3" s="1726" t="s">
        <v>1286</v>
      </c>
      <c r="G3" s="1727" t="s">
        <v>1287</v>
      </c>
    </row>
    <row r="4" spans="2:8" ht="28.35" customHeight="1">
      <c r="B4" s="1979"/>
      <c r="C4" s="1980"/>
      <c r="D4" s="198" t="str">
        <f>CurrQtr</f>
        <v>T3 2023 
Bâle III révisé</v>
      </c>
      <c r="E4" s="197" t="str">
        <f>LastQtr</f>
        <v>T2 2023 _x000D_
Bâle III révisé</v>
      </c>
      <c r="F4" s="196" t="str">
        <f>Last2Qtr</f>
        <v>T1 2023 _x000D_
Bâle III</v>
      </c>
      <c r="G4" s="195" t="str">
        <f>Last3Qtr</f>
        <v>T4 2022 _x000D_
Bâle III</v>
      </c>
    </row>
    <row r="5" spans="2:8" ht="15" customHeight="1">
      <c r="B5" s="1982" t="s">
        <v>73</v>
      </c>
      <c r="C5" s="1983"/>
      <c r="D5" s="194"/>
      <c r="E5" s="193"/>
      <c r="F5" s="192"/>
      <c r="G5" s="191"/>
    </row>
    <row r="6" spans="2:8">
      <c r="B6" s="1721">
        <v>1</v>
      </c>
      <c r="C6" s="1722" t="s">
        <v>72</v>
      </c>
      <c r="D6" s="390">
        <v>134207</v>
      </c>
      <c r="E6" s="1780">
        <v>127815</v>
      </c>
      <c r="F6" s="1697">
        <v>131433</v>
      </c>
      <c r="G6" s="1781">
        <v>126565</v>
      </c>
    </row>
    <row r="7" spans="2:8">
      <c r="B7" s="1721">
        <v>2</v>
      </c>
      <c r="C7" s="1722" t="s">
        <v>71</v>
      </c>
      <c r="D7" s="390">
        <v>439814</v>
      </c>
      <c r="E7" s="1780">
        <v>451063</v>
      </c>
      <c r="F7" s="1697">
        <v>471528</v>
      </c>
      <c r="G7" s="1781">
        <v>462448</v>
      </c>
    </row>
    <row r="8" spans="2:8">
      <c r="B8" s="1721">
        <v>3</v>
      </c>
      <c r="C8" s="1722" t="s">
        <v>70</v>
      </c>
      <c r="D8" s="1836">
        <v>0.30499999999999999</v>
      </c>
      <c r="E8" s="1837">
        <v>0.28299999999999997</v>
      </c>
      <c r="F8" s="1838">
        <v>0.27900000000000003</v>
      </c>
      <c r="G8" s="1839">
        <v>0.27400000000000002</v>
      </c>
    </row>
    <row r="9" spans="2:8" ht="18.75" customHeight="1">
      <c r="B9" s="1721">
        <v>4</v>
      </c>
      <c r="C9" s="1722" t="s">
        <v>69</v>
      </c>
      <c r="D9" s="390">
        <v>1551344</v>
      </c>
      <c r="E9" s="1780">
        <v>1530107</v>
      </c>
      <c r="F9" s="1697">
        <v>1468559</v>
      </c>
      <c r="G9" s="1781">
        <v>1445619</v>
      </c>
    </row>
    <row r="10" spans="2:8" ht="27.75" customHeight="1">
      <c r="B10" s="1721">
        <v>5</v>
      </c>
      <c r="C10" s="1722" t="s">
        <v>1387</v>
      </c>
      <c r="D10" s="400">
        <v>8.6999999999999994E-2</v>
      </c>
      <c r="E10" s="1782">
        <v>8.4000000000000005E-2</v>
      </c>
      <c r="F10" s="1783">
        <v>8.8999999999999996E-2</v>
      </c>
      <c r="G10" s="1784">
        <v>8.7999999999999995E-2</v>
      </c>
    </row>
    <row r="11" spans="2:8" ht="25.5">
      <c r="B11" s="182" t="s">
        <v>68</v>
      </c>
      <c r="C11" s="181" t="s">
        <v>67</v>
      </c>
      <c r="D11" s="1932" t="s">
        <v>47</v>
      </c>
      <c r="E11" s="1933" t="s">
        <v>47</v>
      </c>
      <c r="F11" s="1683" t="s">
        <v>47</v>
      </c>
      <c r="G11" s="1785" t="s">
        <v>47</v>
      </c>
    </row>
    <row r="12" spans="2:8" ht="25.5">
      <c r="B12" s="182" t="s">
        <v>65</v>
      </c>
      <c r="C12" s="181" t="s">
        <v>64</v>
      </c>
      <c r="D12" s="1932" t="s">
        <v>66</v>
      </c>
      <c r="E12" s="1933" t="s">
        <v>66</v>
      </c>
      <c r="F12" s="1683" t="s">
        <v>66</v>
      </c>
      <c r="G12" s="1785" t="s">
        <v>66</v>
      </c>
    </row>
    <row r="13" spans="2:8" ht="66.75" customHeight="1">
      <c r="B13" s="178" t="s">
        <v>62</v>
      </c>
      <c r="C13" s="177" t="s">
        <v>61</v>
      </c>
      <c r="D13" s="1934" t="s">
        <v>705</v>
      </c>
      <c r="E13" s="1935" t="s">
        <v>705</v>
      </c>
      <c r="F13" s="1786" t="s">
        <v>705</v>
      </c>
      <c r="G13" s="1787" t="s">
        <v>705</v>
      </c>
    </row>
    <row r="14" spans="2:8" ht="6.6" customHeight="1">
      <c r="B14" s="1981"/>
      <c r="C14" s="1981"/>
      <c r="D14" s="1981"/>
      <c r="E14" s="1981"/>
      <c r="F14" s="1981"/>
      <c r="G14" s="1981"/>
    </row>
    <row r="28" spans="2:2" hidden="1">
      <c r="B28" s="650"/>
    </row>
    <row r="1048572" ht="16.350000000000001" hidden="1" customHeight="1"/>
  </sheetData>
  <mergeCells count="3">
    <mergeCell ref="B3:C4"/>
    <mergeCell ref="B14:G14"/>
    <mergeCell ref="B5:C5"/>
  </mergeCells>
  <hyperlinks>
    <hyperlink ref="B1" location="ToC!A1" display="Retour à la table des matières" xr:uid="{00000000-0004-0000-0700-000000000000}"/>
  </hyperlinks>
  <pageMargins left="0.51181102362204722" right="0.51181102362204722" top="0.51181102362204722" bottom="0.51181102362204722" header="0.23622047244094491" footer="0.23622047244094491"/>
  <pageSetup firstPageNumber="6" orientation="landscape" r:id="rId1"/>
  <headerFooter>
    <oddFooter>&amp;L&amp;G&amp;CInformations supplémentaires sur les 
fonds propres réglementaires&amp;RPage &amp;P de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D3696-93E6-4260-A87E-C036FFAE1EC2}">
  <sheetPr codeName="Sheet7">
    <pageSetUpPr fitToPage="1"/>
  </sheetPr>
  <dimension ref="A1:L110"/>
  <sheetViews>
    <sheetView zoomScale="130" zoomScaleNormal="130" workbookViewId="0"/>
  </sheetViews>
  <sheetFormatPr defaultColWidth="0" defaultRowHeight="11.25" zeroHeight="1"/>
  <cols>
    <col min="1" max="1" width="1.42578125" style="203" customWidth="1"/>
    <col min="2" max="2" width="7.42578125" style="203" customWidth="1"/>
    <col min="3" max="3" width="96" style="205" customWidth="1"/>
    <col min="4" max="4" width="13.42578125" style="205" customWidth="1"/>
    <col min="5" max="5" width="9" style="203" customWidth="1"/>
    <col min="6" max="6" width="9.85546875" style="203" customWidth="1"/>
    <col min="7" max="7" width="12.140625" style="204" customWidth="1"/>
    <col min="8" max="8" width="9.42578125" style="203" customWidth="1"/>
    <col min="9" max="9" width="1.42578125" style="203" customWidth="1"/>
    <col min="10" max="12" width="0" style="203" hidden="1" customWidth="1"/>
    <col min="13" max="16384" width="8.42578125" style="203" hidden="1"/>
  </cols>
  <sheetData>
    <row r="1" spans="2:9" ht="12.2" customHeight="1">
      <c r="B1" s="100" t="s">
        <v>5</v>
      </c>
    </row>
    <row r="2" spans="2:9" s="263" customFormat="1" ht="20.100000000000001" customHeight="1">
      <c r="B2" s="267" t="s">
        <v>698</v>
      </c>
      <c r="C2" s="266"/>
      <c r="D2" s="266"/>
      <c r="E2" s="266"/>
      <c r="F2" s="266"/>
      <c r="G2" s="266"/>
      <c r="H2" s="265"/>
      <c r="I2" s="264"/>
    </row>
    <row r="3" spans="2:9" ht="101.1" customHeight="1">
      <c r="B3" s="262" t="s">
        <v>138</v>
      </c>
      <c r="C3" s="261" t="s">
        <v>137</v>
      </c>
      <c r="D3" s="261" t="s">
        <v>695</v>
      </c>
      <c r="E3" s="260" t="s">
        <v>862</v>
      </c>
      <c r="F3" s="260" t="s">
        <v>863</v>
      </c>
      <c r="G3" s="259" t="s">
        <v>33</v>
      </c>
      <c r="H3" s="258" t="s">
        <v>135</v>
      </c>
    </row>
    <row r="4" spans="2:9" s="2" customFormat="1" ht="14.85" customHeight="1">
      <c r="B4" s="229"/>
      <c r="C4" s="207"/>
      <c r="D4" s="207"/>
      <c r="E4" s="1991" t="s">
        <v>134</v>
      </c>
      <c r="F4" s="1991"/>
      <c r="G4" s="1991"/>
      <c r="H4" s="1992"/>
      <c r="I4" s="206"/>
    </row>
    <row r="5" spans="2:9" s="2" customFormat="1" ht="15.75">
      <c r="B5" s="257"/>
      <c r="C5" s="217" t="s">
        <v>1169</v>
      </c>
      <c r="D5" s="216" t="s">
        <v>136</v>
      </c>
      <c r="E5" s="256"/>
      <c r="F5" s="256"/>
      <c r="G5" s="256"/>
      <c r="H5" s="255"/>
      <c r="I5" s="206"/>
    </row>
    <row r="6" spans="2:9" s="2" customFormat="1" ht="12.75">
      <c r="B6" s="1995" t="s">
        <v>133</v>
      </c>
      <c r="C6" s="1997"/>
      <c r="D6" s="254" t="s">
        <v>136</v>
      </c>
      <c r="E6" s="253"/>
      <c r="F6" s="253"/>
      <c r="G6" s="253"/>
      <c r="H6" s="252"/>
      <c r="I6" s="206"/>
    </row>
    <row r="7" spans="2:9" s="2" customFormat="1" ht="51">
      <c r="B7" s="232" t="s">
        <v>26</v>
      </c>
      <c r="C7" s="231" t="s">
        <v>132</v>
      </c>
      <c r="D7" s="226" t="s">
        <v>136</v>
      </c>
      <c r="E7" s="246" t="s">
        <v>628</v>
      </c>
      <c r="F7" s="238"/>
      <c r="G7" s="238"/>
      <c r="H7" s="237"/>
      <c r="I7" s="206"/>
    </row>
    <row r="8" spans="2:9" s="2" customFormat="1" ht="63.75">
      <c r="B8" s="232" t="s">
        <v>63</v>
      </c>
      <c r="C8" s="231" t="s">
        <v>864</v>
      </c>
      <c r="D8" s="226" t="s">
        <v>136</v>
      </c>
      <c r="E8" s="246" t="s">
        <v>608</v>
      </c>
      <c r="F8" s="238"/>
      <c r="G8" s="238"/>
      <c r="H8" s="237"/>
      <c r="I8" s="206"/>
    </row>
    <row r="9" spans="2:9" s="2" customFormat="1" ht="51">
      <c r="B9" s="232" t="s">
        <v>48</v>
      </c>
      <c r="C9" s="231" t="s">
        <v>865</v>
      </c>
      <c r="D9" s="226" t="s">
        <v>136</v>
      </c>
      <c r="E9" s="246" t="s">
        <v>608</v>
      </c>
      <c r="F9" s="238"/>
      <c r="G9" s="238"/>
      <c r="H9" s="237"/>
      <c r="I9" s="206"/>
    </row>
    <row r="10" spans="2:9" s="2" customFormat="1" ht="60">
      <c r="B10" s="232" t="s">
        <v>49</v>
      </c>
      <c r="C10" s="231" t="s">
        <v>131</v>
      </c>
      <c r="D10" s="226" t="s">
        <v>136</v>
      </c>
      <c r="E10" s="227" t="s">
        <v>629</v>
      </c>
      <c r="F10" s="238"/>
      <c r="G10" s="238"/>
      <c r="H10" s="237"/>
      <c r="I10" s="206"/>
    </row>
    <row r="11" spans="2:9" s="2" customFormat="1" ht="29.25" customHeight="1">
      <c r="B11" s="232" t="s">
        <v>653</v>
      </c>
      <c r="C11" s="231" t="s">
        <v>130</v>
      </c>
      <c r="D11" s="226" t="s">
        <v>136</v>
      </c>
      <c r="E11" s="246" t="s">
        <v>609</v>
      </c>
      <c r="F11" s="238"/>
      <c r="G11" s="238"/>
      <c r="H11" s="237"/>
      <c r="I11" s="206"/>
    </row>
    <row r="12" spans="2:9" s="2" customFormat="1" ht="38.25">
      <c r="B12" s="232" t="s">
        <v>652</v>
      </c>
      <c r="C12" s="231" t="s">
        <v>1090</v>
      </c>
      <c r="D12" s="226" t="s">
        <v>136</v>
      </c>
      <c r="E12" s="227" t="s">
        <v>623</v>
      </c>
      <c r="F12" s="227" t="s">
        <v>642</v>
      </c>
      <c r="G12" s="238"/>
      <c r="H12" s="237"/>
      <c r="I12" s="206"/>
    </row>
    <row r="13" spans="2:9" s="2" customFormat="1" ht="60.6" customHeight="1">
      <c r="B13" s="234" t="s">
        <v>50</v>
      </c>
      <c r="C13" s="233" t="s">
        <v>129</v>
      </c>
      <c r="D13" s="212" t="s">
        <v>136</v>
      </c>
      <c r="E13" s="211" t="s">
        <v>624</v>
      </c>
      <c r="F13" s="211" t="s">
        <v>636</v>
      </c>
      <c r="G13" s="245"/>
      <c r="H13" s="244"/>
      <c r="I13" s="206"/>
    </row>
    <row r="14" spans="2:9" s="2" customFormat="1" ht="12.75">
      <c r="B14" s="229"/>
      <c r="C14" s="207"/>
      <c r="D14" s="221"/>
      <c r="E14" s="242"/>
      <c r="F14" s="242"/>
      <c r="G14" s="242"/>
      <c r="H14" s="241"/>
      <c r="I14" s="206"/>
    </row>
    <row r="15" spans="2:9" s="2" customFormat="1" ht="31.5">
      <c r="B15" s="228"/>
      <c r="C15" s="217" t="s">
        <v>128</v>
      </c>
      <c r="D15" s="216" t="s">
        <v>136</v>
      </c>
      <c r="E15" s="240"/>
      <c r="F15" s="240"/>
      <c r="G15" s="240"/>
      <c r="H15" s="239"/>
      <c r="I15" s="206"/>
    </row>
    <row r="16" spans="2:9" s="2" customFormat="1" ht="32.85" customHeight="1">
      <c r="B16" s="1989" t="s">
        <v>127</v>
      </c>
      <c r="C16" s="1990"/>
      <c r="D16" s="226" t="s">
        <v>136</v>
      </c>
      <c r="E16" s="238"/>
      <c r="F16" s="238"/>
      <c r="G16" s="238"/>
      <c r="H16" s="237"/>
      <c r="I16" s="206"/>
    </row>
    <row r="17" spans="2:9" s="2" customFormat="1" ht="15">
      <c r="B17" s="232" t="s">
        <v>26</v>
      </c>
      <c r="C17" s="231" t="s">
        <v>126</v>
      </c>
      <c r="D17" s="226" t="s">
        <v>136</v>
      </c>
      <c r="E17" s="238"/>
      <c r="F17" s="238"/>
      <c r="G17" s="246" t="s">
        <v>23</v>
      </c>
      <c r="H17" s="237"/>
      <c r="I17" s="206"/>
    </row>
    <row r="18" spans="2:9" s="2" customFormat="1" ht="25.5">
      <c r="B18" s="232" t="s">
        <v>63</v>
      </c>
      <c r="C18" s="231" t="s">
        <v>866</v>
      </c>
      <c r="D18" s="226" t="s">
        <v>136</v>
      </c>
      <c r="E18" s="238"/>
      <c r="F18" s="238"/>
      <c r="G18" s="246" t="s">
        <v>22</v>
      </c>
      <c r="H18" s="237"/>
      <c r="I18" s="206"/>
    </row>
    <row r="19" spans="2:9" s="2" customFormat="1" ht="57.2" customHeight="1">
      <c r="B19" s="232" t="s">
        <v>48</v>
      </c>
      <c r="C19" s="1662" t="s">
        <v>655</v>
      </c>
      <c r="D19" s="226" t="s">
        <v>136</v>
      </c>
      <c r="E19" s="251"/>
      <c r="F19" s="251"/>
      <c r="G19" s="251"/>
      <c r="H19" s="250"/>
      <c r="I19" s="206"/>
    </row>
    <row r="20" spans="2:9" s="2" customFormat="1" ht="30">
      <c r="B20" s="232"/>
      <c r="C20" s="231" t="s">
        <v>867</v>
      </c>
      <c r="D20" s="226" t="s">
        <v>136</v>
      </c>
      <c r="E20" s="227" t="s">
        <v>630</v>
      </c>
      <c r="F20" s="227" t="s">
        <v>643</v>
      </c>
      <c r="G20" s="238"/>
      <c r="H20" s="237"/>
      <c r="I20" s="206"/>
    </row>
    <row r="21" spans="2:9" s="2" customFormat="1" ht="15">
      <c r="B21" s="232"/>
      <c r="C21" s="231" t="s">
        <v>868</v>
      </c>
      <c r="D21" s="226" t="s">
        <v>136</v>
      </c>
      <c r="E21" s="246" t="s">
        <v>631</v>
      </c>
      <c r="F21" s="246" t="s">
        <v>637</v>
      </c>
      <c r="G21" s="238"/>
      <c r="H21" s="237"/>
      <c r="I21" s="206"/>
    </row>
    <row r="22" spans="2:9" s="2" customFormat="1" ht="30">
      <c r="B22" s="234"/>
      <c r="C22" s="233" t="s">
        <v>869</v>
      </c>
      <c r="D22" s="1940" t="s">
        <v>136</v>
      </c>
      <c r="E22" s="1941" t="s">
        <v>631</v>
      </c>
      <c r="F22" s="1942" t="s">
        <v>639</v>
      </c>
      <c r="G22" s="1943"/>
      <c r="H22" s="244"/>
      <c r="I22" s="206"/>
    </row>
    <row r="23" spans="2:9" s="2" customFormat="1" ht="15">
      <c r="B23" s="1627" t="s">
        <v>49</v>
      </c>
      <c r="C23" s="1628" t="s">
        <v>870</v>
      </c>
      <c r="D23" s="1937"/>
      <c r="E23" s="1937"/>
      <c r="F23" s="1938"/>
      <c r="G23" s="1939"/>
      <c r="H23" s="237"/>
      <c r="I23" s="1630"/>
    </row>
    <row r="24" spans="2:9" s="2" customFormat="1" ht="40.5">
      <c r="B24" s="1627"/>
      <c r="C24" s="1628" t="s">
        <v>1091</v>
      </c>
      <c r="D24" s="1629"/>
      <c r="E24" s="238"/>
      <c r="F24" s="238"/>
      <c r="G24" s="246"/>
      <c r="H24" s="237"/>
      <c r="I24" s="1630"/>
    </row>
    <row r="25" spans="2:9" s="2" customFormat="1" ht="27.75">
      <c r="B25" s="1627"/>
      <c r="C25" s="1628" t="s">
        <v>871</v>
      </c>
      <c r="D25" s="1629"/>
      <c r="E25" s="251"/>
      <c r="F25" s="251"/>
      <c r="G25" s="251"/>
      <c r="H25" s="250"/>
      <c r="I25" s="1630"/>
    </row>
    <row r="26" spans="2:9" s="2" customFormat="1" ht="15">
      <c r="B26" s="1627"/>
      <c r="C26" s="1628"/>
      <c r="D26" s="1629"/>
      <c r="E26" s="238"/>
      <c r="F26" s="238"/>
      <c r="G26" s="246"/>
      <c r="H26" s="237"/>
      <c r="I26" s="206"/>
    </row>
    <row r="27" spans="2:9" s="2" customFormat="1" ht="15.75">
      <c r="B27" s="228"/>
      <c r="C27" s="217" t="s">
        <v>125</v>
      </c>
      <c r="D27" s="216" t="s">
        <v>136</v>
      </c>
      <c r="E27" s="240"/>
      <c r="F27" s="240"/>
      <c r="G27" s="240"/>
      <c r="H27" s="239"/>
      <c r="I27" s="206"/>
    </row>
    <row r="28" spans="2:9" s="2" customFormat="1" ht="30.75" customHeight="1">
      <c r="B28" s="1998" t="s">
        <v>1388</v>
      </c>
      <c r="C28" s="1990"/>
      <c r="D28" s="226" t="s">
        <v>136</v>
      </c>
      <c r="E28" s="238"/>
      <c r="F28" s="238"/>
      <c r="G28" s="238"/>
      <c r="H28" s="237"/>
      <c r="I28" s="206"/>
    </row>
    <row r="29" spans="2:9" s="2" customFormat="1" ht="28.35" customHeight="1">
      <c r="B29" s="232" t="s">
        <v>26</v>
      </c>
      <c r="C29" s="231" t="s">
        <v>124</v>
      </c>
      <c r="D29" s="226" t="s">
        <v>136</v>
      </c>
      <c r="E29" s="227" t="s">
        <v>615</v>
      </c>
      <c r="F29" s="238"/>
      <c r="G29" s="238"/>
      <c r="H29" s="237"/>
      <c r="I29" s="206"/>
    </row>
    <row r="30" spans="2:9" s="2" customFormat="1" ht="30">
      <c r="B30" s="232" t="s">
        <v>63</v>
      </c>
      <c r="C30" s="231" t="s">
        <v>123</v>
      </c>
      <c r="D30" s="226" t="s">
        <v>136</v>
      </c>
      <c r="E30" s="227" t="s">
        <v>625</v>
      </c>
      <c r="F30" s="238"/>
      <c r="G30" s="238"/>
      <c r="H30" s="237"/>
      <c r="I30" s="206"/>
    </row>
    <row r="31" spans="2:9" s="2" customFormat="1" ht="30">
      <c r="B31" s="232" t="s">
        <v>48</v>
      </c>
      <c r="C31" s="231" t="s">
        <v>122</v>
      </c>
      <c r="D31" s="226" t="s">
        <v>136</v>
      </c>
      <c r="E31" s="227" t="s">
        <v>616</v>
      </c>
      <c r="F31" s="238"/>
      <c r="G31" s="238"/>
      <c r="H31" s="237"/>
      <c r="I31" s="206"/>
    </row>
    <row r="32" spans="2:9" s="2" customFormat="1" ht="25.5">
      <c r="B32" s="232" t="s">
        <v>49</v>
      </c>
      <c r="C32" s="231" t="s">
        <v>121</v>
      </c>
      <c r="D32" s="226" t="s">
        <v>136</v>
      </c>
      <c r="E32" s="227" t="s">
        <v>610</v>
      </c>
      <c r="F32" s="238"/>
      <c r="G32" s="238"/>
      <c r="H32" s="237"/>
      <c r="I32" s="206"/>
    </row>
    <row r="33" spans="1:9" s="2" customFormat="1" ht="30">
      <c r="B33" s="234" t="s">
        <v>653</v>
      </c>
      <c r="C33" s="233" t="s">
        <v>120</v>
      </c>
      <c r="D33" s="212" t="s">
        <v>136</v>
      </c>
      <c r="E33" s="211" t="s">
        <v>617</v>
      </c>
      <c r="F33" s="245"/>
      <c r="G33" s="245"/>
      <c r="H33" s="244"/>
      <c r="I33" s="206"/>
    </row>
    <row r="34" spans="1:9" s="2" customFormat="1" ht="12.75">
      <c r="B34" s="229"/>
      <c r="C34" s="207"/>
      <c r="D34" s="221"/>
      <c r="E34" s="242"/>
      <c r="F34" s="242"/>
      <c r="G34" s="242"/>
      <c r="H34" s="241"/>
      <c r="I34" s="206"/>
    </row>
    <row r="35" spans="1:9" s="2" customFormat="1" ht="15.75">
      <c r="B35" s="228"/>
      <c r="C35" s="217" t="s">
        <v>119</v>
      </c>
      <c r="D35" s="216" t="s">
        <v>136</v>
      </c>
      <c r="E35" s="240"/>
      <c r="F35" s="240"/>
      <c r="G35" s="240"/>
      <c r="H35" s="239"/>
      <c r="I35" s="206"/>
    </row>
    <row r="36" spans="1:9" s="2" customFormat="1" ht="12.75">
      <c r="B36" s="232" t="s">
        <v>118</v>
      </c>
      <c r="C36" s="231"/>
      <c r="D36" s="226"/>
      <c r="E36" s="238"/>
      <c r="F36" s="238"/>
      <c r="G36" s="238"/>
      <c r="H36" s="237"/>
      <c r="I36" s="206"/>
    </row>
    <row r="37" spans="1:9" s="2" customFormat="1" ht="12.75">
      <c r="B37" s="249" t="s">
        <v>51</v>
      </c>
      <c r="C37" s="231"/>
      <c r="D37" s="226" t="s">
        <v>136</v>
      </c>
      <c r="E37" s="238"/>
      <c r="F37" s="238"/>
      <c r="G37" s="238"/>
      <c r="H37" s="237"/>
      <c r="I37" s="206"/>
    </row>
    <row r="38" spans="1:9" s="2" customFormat="1" ht="98.25" customHeight="1">
      <c r="B38" s="232" t="s">
        <v>26</v>
      </c>
      <c r="C38" s="1662" t="s">
        <v>1170</v>
      </c>
      <c r="D38" s="226" t="s">
        <v>136</v>
      </c>
      <c r="E38" s="246"/>
      <c r="F38" s="227" t="s">
        <v>635</v>
      </c>
      <c r="G38" s="227" t="s">
        <v>696</v>
      </c>
      <c r="H38" s="237"/>
      <c r="I38" s="206"/>
    </row>
    <row r="39" spans="1:9" s="2" customFormat="1" ht="28.35" customHeight="1">
      <c r="B39" s="232" t="s">
        <v>63</v>
      </c>
      <c r="C39" s="1662" t="s">
        <v>1171</v>
      </c>
      <c r="D39" s="226" t="s">
        <v>136</v>
      </c>
      <c r="E39" s="246"/>
      <c r="F39" s="246" t="s">
        <v>640</v>
      </c>
      <c r="G39" s="1596"/>
      <c r="H39" s="237"/>
      <c r="I39" s="206"/>
    </row>
    <row r="40" spans="1:9" s="2" customFormat="1" ht="51">
      <c r="B40" s="232" t="s">
        <v>48</v>
      </c>
      <c r="C40" s="1662" t="s">
        <v>872</v>
      </c>
      <c r="D40" s="226" t="s">
        <v>136</v>
      </c>
      <c r="E40" s="246"/>
      <c r="F40" s="246" t="s">
        <v>635</v>
      </c>
      <c r="G40" s="227" t="s">
        <v>1251</v>
      </c>
      <c r="H40" s="237"/>
      <c r="I40" s="206"/>
    </row>
    <row r="41" spans="1:9" s="2" customFormat="1" ht="27.75">
      <c r="B41" s="232" t="s">
        <v>49</v>
      </c>
      <c r="C41" s="1662" t="s">
        <v>1288</v>
      </c>
      <c r="D41" s="226" t="s">
        <v>136</v>
      </c>
      <c r="E41" s="227"/>
      <c r="F41" s="227" t="s">
        <v>635</v>
      </c>
      <c r="G41" s="248"/>
      <c r="H41" s="237"/>
      <c r="I41" s="206"/>
    </row>
    <row r="42" spans="1:9" s="243" customFormat="1" ht="12.75">
      <c r="A42" s="2"/>
      <c r="B42" s="249" t="s">
        <v>649</v>
      </c>
      <c r="C42" s="231"/>
      <c r="D42" s="226" t="s">
        <v>136</v>
      </c>
      <c r="E42" s="238"/>
      <c r="F42" s="238"/>
      <c r="G42" s="248"/>
      <c r="H42" s="237"/>
      <c r="I42" s="206"/>
    </row>
    <row r="43" spans="1:9" s="243" customFormat="1" ht="12.75">
      <c r="A43" s="2"/>
      <c r="B43" s="232" t="s">
        <v>653</v>
      </c>
      <c r="C43" s="231" t="s">
        <v>873</v>
      </c>
      <c r="D43" s="226" t="s">
        <v>136</v>
      </c>
      <c r="E43" s="238"/>
      <c r="F43" s="238"/>
      <c r="G43" s="225"/>
      <c r="H43" s="237"/>
      <c r="I43" s="206"/>
    </row>
    <row r="44" spans="1:9" s="243" customFormat="1" ht="15">
      <c r="A44" s="2"/>
      <c r="B44" s="232"/>
      <c r="C44" s="231" t="s">
        <v>874</v>
      </c>
      <c r="D44" s="226" t="s">
        <v>136</v>
      </c>
      <c r="E44" s="246" t="s">
        <v>632</v>
      </c>
      <c r="F44" s="246">
        <v>218</v>
      </c>
      <c r="G44" s="1597" t="s">
        <v>81</v>
      </c>
      <c r="H44" s="237"/>
      <c r="I44" s="206"/>
    </row>
    <row r="45" spans="1:9" s="243" customFormat="1" ht="15">
      <c r="A45" s="2"/>
      <c r="B45" s="232"/>
      <c r="C45" s="231" t="s">
        <v>875</v>
      </c>
      <c r="D45" s="226" t="s">
        <v>136</v>
      </c>
      <c r="E45" s="246">
        <v>119</v>
      </c>
      <c r="F45" s="246">
        <v>217</v>
      </c>
      <c r="G45" s="1596"/>
      <c r="H45" s="237"/>
      <c r="I45" s="206"/>
    </row>
    <row r="46" spans="1:9" s="243" customFormat="1" ht="15">
      <c r="A46" s="2"/>
      <c r="B46" s="232"/>
      <c r="C46" s="231" t="s">
        <v>876</v>
      </c>
      <c r="D46" s="226" t="s">
        <v>136</v>
      </c>
      <c r="E46" s="246" t="s">
        <v>633</v>
      </c>
      <c r="F46" s="246">
        <v>187</v>
      </c>
      <c r="G46" s="1596"/>
      <c r="H46" s="237"/>
      <c r="I46" s="206"/>
    </row>
    <row r="47" spans="1:9" s="243" customFormat="1" ht="25.5">
      <c r="A47" s="2"/>
      <c r="B47" s="232" t="s">
        <v>652</v>
      </c>
      <c r="C47" s="231" t="s">
        <v>1172</v>
      </c>
      <c r="D47" s="226" t="s">
        <v>136</v>
      </c>
      <c r="E47" s="238"/>
      <c r="F47" s="238"/>
      <c r="G47" s="1596"/>
      <c r="H47" s="237"/>
      <c r="I47" s="206"/>
    </row>
    <row r="48" spans="1:9" s="243" customFormat="1" ht="30.75" customHeight="1">
      <c r="A48" s="2"/>
      <c r="B48" s="232"/>
      <c r="C48" s="231" t="s">
        <v>877</v>
      </c>
      <c r="D48" s="226" t="s">
        <v>136</v>
      </c>
      <c r="E48" s="238" t="s">
        <v>81</v>
      </c>
      <c r="F48" s="225" t="s">
        <v>81</v>
      </c>
      <c r="G48" s="247" t="s">
        <v>1175</v>
      </c>
      <c r="H48" s="237"/>
      <c r="I48" s="206"/>
    </row>
    <row r="49" spans="1:9" s="243" customFormat="1" ht="31.7" customHeight="1">
      <c r="A49" s="2"/>
      <c r="B49" s="232"/>
      <c r="C49" s="231" t="s">
        <v>875</v>
      </c>
      <c r="D49" s="226" t="s">
        <v>136</v>
      </c>
      <c r="E49" s="238" t="s">
        <v>81</v>
      </c>
      <c r="F49" s="225" t="s">
        <v>81</v>
      </c>
      <c r="G49" s="247" t="s">
        <v>1176</v>
      </c>
      <c r="H49" s="237"/>
      <c r="I49" s="206"/>
    </row>
    <row r="50" spans="1:9" s="243" customFormat="1" ht="15">
      <c r="A50" s="2"/>
      <c r="B50" s="232" t="s">
        <v>50</v>
      </c>
      <c r="C50" s="231" t="s">
        <v>878</v>
      </c>
      <c r="D50" s="226" t="s">
        <v>136</v>
      </c>
      <c r="E50" s="238"/>
      <c r="F50" s="246">
        <v>194</v>
      </c>
      <c r="G50" s="238"/>
      <c r="H50" s="237"/>
      <c r="I50" s="206"/>
    </row>
    <row r="51" spans="1:9" s="243" customFormat="1" ht="27.95" customHeight="1">
      <c r="A51" s="2"/>
      <c r="B51" s="234" t="s">
        <v>116</v>
      </c>
      <c r="C51" s="233" t="s">
        <v>1173</v>
      </c>
      <c r="D51" s="212" t="s">
        <v>136</v>
      </c>
      <c r="E51" s="245"/>
      <c r="F51" s="1602">
        <v>192</v>
      </c>
      <c r="G51" s="223"/>
      <c r="H51" s="244"/>
      <c r="I51" s="206"/>
    </row>
    <row r="52" spans="1:9" s="2" customFormat="1" ht="12.75">
      <c r="B52" s="229"/>
      <c r="C52" s="207"/>
      <c r="D52" s="221"/>
      <c r="E52" s="242"/>
      <c r="F52" s="242"/>
      <c r="G52" s="242"/>
      <c r="H52" s="241"/>
      <c r="I52" s="206"/>
    </row>
    <row r="53" spans="1:9" s="2" customFormat="1" ht="31.5">
      <c r="B53" s="228"/>
      <c r="C53" s="217" t="s">
        <v>1092</v>
      </c>
      <c r="D53" s="216" t="s">
        <v>136</v>
      </c>
      <c r="E53" s="240"/>
      <c r="F53" s="240"/>
      <c r="G53" s="240"/>
      <c r="H53" s="239"/>
      <c r="I53" s="206"/>
    </row>
    <row r="54" spans="1:9" s="2" customFormat="1" ht="12.75">
      <c r="B54" s="232" t="s">
        <v>114</v>
      </c>
      <c r="C54" s="231"/>
      <c r="D54" s="226" t="s">
        <v>136</v>
      </c>
      <c r="E54" s="238"/>
      <c r="F54" s="238"/>
      <c r="G54" s="238"/>
      <c r="H54" s="237"/>
      <c r="I54" s="206"/>
    </row>
    <row r="55" spans="1:9" s="2" customFormat="1" ht="25.5">
      <c r="B55" s="232" t="s">
        <v>26</v>
      </c>
      <c r="C55" s="231" t="s">
        <v>879</v>
      </c>
      <c r="D55" s="226" t="s">
        <v>136</v>
      </c>
      <c r="E55" s="227" t="s">
        <v>618</v>
      </c>
      <c r="F55" s="227" t="s">
        <v>605</v>
      </c>
      <c r="G55" s="225"/>
      <c r="H55" s="224"/>
      <c r="I55" s="206"/>
    </row>
    <row r="56" spans="1:9" s="2" customFormat="1" ht="15">
      <c r="B56" s="232" t="s">
        <v>63</v>
      </c>
      <c r="C56" s="231" t="s">
        <v>880</v>
      </c>
      <c r="D56" s="226" t="s">
        <v>136</v>
      </c>
      <c r="E56" s="227" t="s">
        <v>618</v>
      </c>
      <c r="F56" s="227">
        <v>170</v>
      </c>
      <c r="G56" s="225"/>
      <c r="H56" s="224"/>
      <c r="I56" s="206"/>
    </row>
    <row r="57" spans="1:9" s="2" customFormat="1" ht="30.2" customHeight="1">
      <c r="B57" s="234" t="s">
        <v>48</v>
      </c>
      <c r="C57" s="233" t="s">
        <v>881</v>
      </c>
      <c r="D57" s="1599" t="s">
        <v>136</v>
      </c>
      <c r="E57" s="1598" t="s">
        <v>626</v>
      </c>
      <c r="F57" s="1598" t="s">
        <v>606</v>
      </c>
      <c r="G57" s="223"/>
      <c r="H57" s="209"/>
      <c r="I57" s="206"/>
    </row>
    <row r="58" spans="1:9" s="2" customFormat="1" ht="12.75">
      <c r="B58" s="229"/>
      <c r="C58" s="207"/>
      <c r="D58" s="221"/>
      <c r="E58" s="208"/>
      <c r="F58" s="208"/>
      <c r="G58" s="208"/>
      <c r="H58" s="219"/>
      <c r="I58" s="206"/>
    </row>
    <row r="59" spans="1:9" s="2" customFormat="1" ht="31.5">
      <c r="B59" s="228"/>
      <c r="C59" s="217" t="s">
        <v>113</v>
      </c>
      <c r="D59" s="216" t="s">
        <v>136</v>
      </c>
      <c r="E59" s="215"/>
      <c r="F59" s="215"/>
      <c r="G59" s="215"/>
      <c r="H59" s="213"/>
      <c r="I59" s="206"/>
    </row>
    <row r="60" spans="1:9" s="2" customFormat="1" ht="30.75" customHeight="1">
      <c r="B60" s="1989" t="s">
        <v>112</v>
      </c>
      <c r="C60" s="1990"/>
      <c r="D60" s="226" t="s">
        <v>136</v>
      </c>
      <c r="E60" s="225"/>
      <c r="F60" s="225"/>
      <c r="G60" s="225"/>
      <c r="H60" s="224"/>
      <c r="I60" s="206"/>
    </row>
    <row r="61" spans="1:9" s="2" customFormat="1" ht="38.25">
      <c r="B61" s="232" t="s">
        <v>26</v>
      </c>
      <c r="C61" s="231" t="s">
        <v>882</v>
      </c>
      <c r="D61" s="226" t="s">
        <v>136</v>
      </c>
      <c r="E61" s="227" t="s">
        <v>611</v>
      </c>
      <c r="F61" s="227">
        <v>226</v>
      </c>
      <c r="G61" s="225"/>
      <c r="H61" s="224"/>
      <c r="I61" s="206"/>
    </row>
    <row r="62" spans="1:9" s="2" customFormat="1" ht="15">
      <c r="B62" s="232" t="s">
        <v>63</v>
      </c>
      <c r="C62" s="231" t="s">
        <v>111</v>
      </c>
      <c r="D62" s="226" t="s">
        <v>136</v>
      </c>
      <c r="E62" s="227" t="s">
        <v>611</v>
      </c>
      <c r="F62" s="227">
        <v>226</v>
      </c>
      <c r="G62" s="227" t="s">
        <v>1345</v>
      </c>
      <c r="H62" s="224"/>
      <c r="I62" s="206"/>
    </row>
    <row r="63" spans="1:9" s="1794" customFormat="1" ht="44.1" customHeight="1">
      <c r="A63" s="650"/>
      <c r="B63" s="1822" t="s">
        <v>48</v>
      </c>
      <c r="C63" s="1823" t="s">
        <v>1369</v>
      </c>
      <c r="D63" s="1821" t="s">
        <v>136</v>
      </c>
      <c r="E63" s="1824" t="s">
        <v>611</v>
      </c>
      <c r="F63" s="1824">
        <v>226</v>
      </c>
      <c r="G63" s="225"/>
      <c r="H63" s="224"/>
      <c r="I63" s="1825"/>
    </row>
    <row r="64" spans="1:9" s="2" customFormat="1" ht="25.5">
      <c r="B64" s="234" t="s">
        <v>49</v>
      </c>
      <c r="C64" s="233" t="s">
        <v>1174</v>
      </c>
      <c r="D64" s="1599" t="s">
        <v>136</v>
      </c>
      <c r="E64" s="1598" t="s">
        <v>611</v>
      </c>
      <c r="F64" s="1598">
        <v>226</v>
      </c>
      <c r="G64" s="1600"/>
      <c r="H64" s="1601"/>
      <c r="I64" s="206"/>
    </row>
    <row r="65" spans="2:9" s="2" customFormat="1" ht="14.1" customHeight="1">
      <c r="B65" s="229"/>
      <c r="C65" s="207"/>
      <c r="D65" s="221"/>
      <c r="E65" s="208"/>
      <c r="F65" s="208"/>
      <c r="G65" s="208"/>
      <c r="H65" s="219"/>
      <c r="I65" s="206"/>
    </row>
    <row r="66" spans="2:9" s="2" customFormat="1" ht="15.75">
      <c r="B66" s="228"/>
      <c r="C66" s="217" t="s">
        <v>110</v>
      </c>
      <c r="D66" s="216" t="s">
        <v>136</v>
      </c>
      <c r="E66" s="215"/>
      <c r="F66" s="215"/>
      <c r="G66" s="215"/>
      <c r="H66" s="213"/>
      <c r="I66" s="206"/>
    </row>
    <row r="67" spans="2:9" s="2" customFormat="1" ht="12.75">
      <c r="B67" s="1989" t="s">
        <v>109</v>
      </c>
      <c r="C67" s="1990"/>
      <c r="D67" s="226" t="s">
        <v>136</v>
      </c>
      <c r="E67" s="225"/>
      <c r="F67" s="225"/>
      <c r="G67" s="225"/>
      <c r="H67" s="224"/>
      <c r="I67" s="206"/>
    </row>
    <row r="68" spans="2:9" s="2" customFormat="1" ht="30">
      <c r="B68" s="232" t="s">
        <v>26</v>
      </c>
      <c r="C68" s="231" t="s">
        <v>883</v>
      </c>
      <c r="D68" s="226" t="s">
        <v>136</v>
      </c>
      <c r="E68" s="227" t="s">
        <v>619</v>
      </c>
      <c r="F68" s="225"/>
      <c r="G68" s="225"/>
      <c r="H68" s="224"/>
      <c r="I68" s="206"/>
    </row>
    <row r="69" spans="2:9" s="2" customFormat="1" ht="38.25">
      <c r="B69" s="232" t="s">
        <v>63</v>
      </c>
      <c r="C69" s="231" t="s">
        <v>884</v>
      </c>
      <c r="D69" s="226" t="s">
        <v>136</v>
      </c>
      <c r="E69" s="227" t="s">
        <v>612</v>
      </c>
      <c r="F69" s="225"/>
      <c r="G69" s="225"/>
      <c r="H69" s="224"/>
      <c r="I69" s="206"/>
    </row>
    <row r="70" spans="2:9" s="2" customFormat="1" ht="30">
      <c r="B70" s="232" t="s">
        <v>48</v>
      </c>
      <c r="C70" s="231" t="s">
        <v>108</v>
      </c>
      <c r="D70" s="226" t="s">
        <v>136</v>
      </c>
      <c r="E70" s="227" t="s">
        <v>612</v>
      </c>
      <c r="F70" s="227" t="s">
        <v>644</v>
      </c>
      <c r="G70" s="227" t="s">
        <v>696</v>
      </c>
      <c r="H70" s="224"/>
      <c r="I70" s="206"/>
    </row>
    <row r="71" spans="2:9" s="2" customFormat="1" ht="15">
      <c r="B71" s="232" t="s">
        <v>49</v>
      </c>
      <c r="C71" s="231" t="s">
        <v>107</v>
      </c>
      <c r="D71" s="226" t="s">
        <v>136</v>
      </c>
      <c r="E71" s="227" t="s">
        <v>612</v>
      </c>
      <c r="F71" s="225"/>
      <c r="G71" s="225"/>
      <c r="H71" s="224"/>
      <c r="I71" s="206"/>
    </row>
    <row r="72" spans="2:9" s="2" customFormat="1" ht="16.5" customHeight="1">
      <c r="B72" s="1995" t="s">
        <v>653</v>
      </c>
      <c r="C72" s="1990" t="s">
        <v>106</v>
      </c>
      <c r="D72" s="1996" t="s">
        <v>136</v>
      </c>
      <c r="E72" s="227" t="s">
        <v>612</v>
      </c>
      <c r="F72" s="1993"/>
      <c r="G72" s="227" t="s">
        <v>696</v>
      </c>
      <c r="H72" s="1994"/>
      <c r="I72" s="206"/>
    </row>
    <row r="73" spans="2:9" s="2" customFormat="1" ht="24" customHeight="1">
      <c r="B73" s="1995"/>
      <c r="C73" s="1990"/>
      <c r="D73" s="1996"/>
      <c r="E73" s="236"/>
      <c r="F73" s="1993"/>
      <c r="G73" s="227" t="s">
        <v>1345</v>
      </c>
      <c r="H73" s="1994"/>
      <c r="I73" s="206"/>
    </row>
    <row r="74" spans="2:9" s="2" customFormat="1" ht="25.5">
      <c r="B74" s="232" t="s">
        <v>652</v>
      </c>
      <c r="C74" s="231" t="s">
        <v>104</v>
      </c>
      <c r="D74" s="226" t="s">
        <v>136</v>
      </c>
      <c r="E74" s="227" t="s">
        <v>613</v>
      </c>
      <c r="F74" s="227" t="s">
        <v>644</v>
      </c>
      <c r="G74" s="225"/>
      <c r="H74" s="224"/>
      <c r="I74" s="206"/>
    </row>
    <row r="75" spans="2:9" s="2" customFormat="1" ht="117" customHeight="1">
      <c r="B75" s="234" t="s">
        <v>50</v>
      </c>
      <c r="C75" s="233" t="s">
        <v>1093</v>
      </c>
      <c r="D75" s="212" t="s">
        <v>136</v>
      </c>
      <c r="E75" s="1598" t="s">
        <v>613</v>
      </c>
      <c r="F75" s="1598" t="s">
        <v>644</v>
      </c>
      <c r="G75" s="211"/>
      <c r="H75" s="209"/>
      <c r="I75" s="206"/>
    </row>
    <row r="76" spans="2:9" s="2" customFormat="1" ht="12.75">
      <c r="B76" s="229"/>
      <c r="C76" s="207"/>
      <c r="D76" s="221"/>
      <c r="E76" s="208"/>
      <c r="F76" s="208"/>
      <c r="G76" s="208"/>
      <c r="H76" s="219"/>
      <c r="I76" s="206"/>
    </row>
    <row r="77" spans="2:9" s="2" customFormat="1" ht="15.75">
      <c r="B77" s="228"/>
      <c r="C77" s="217" t="s">
        <v>102</v>
      </c>
      <c r="D77" s="216" t="s">
        <v>136</v>
      </c>
      <c r="E77" s="215"/>
      <c r="F77" s="215"/>
      <c r="G77" s="215"/>
      <c r="H77" s="213"/>
      <c r="I77" s="206"/>
    </row>
    <row r="78" spans="2:9" s="2" customFormat="1" ht="12.75">
      <c r="B78" s="1986" t="s">
        <v>118</v>
      </c>
      <c r="C78" s="1985"/>
      <c r="D78" s="1663" t="s">
        <v>136</v>
      </c>
      <c r="E78" s="225"/>
      <c r="F78" s="225"/>
      <c r="G78" s="225"/>
      <c r="H78" s="224"/>
      <c r="I78" s="206"/>
    </row>
    <row r="79" spans="2:9" s="2" customFormat="1" ht="30">
      <c r="B79" s="1664" t="s">
        <v>26</v>
      </c>
      <c r="C79" s="1662" t="s">
        <v>885</v>
      </c>
      <c r="D79" s="1663" t="s">
        <v>136</v>
      </c>
      <c r="E79" s="235" t="s">
        <v>620</v>
      </c>
      <c r="F79" s="227" t="s">
        <v>638</v>
      </c>
      <c r="G79" s="225"/>
      <c r="H79" s="224"/>
      <c r="I79" s="206"/>
    </row>
    <row r="80" spans="2:9" s="2" customFormat="1" ht="30">
      <c r="B80" s="1664" t="s">
        <v>63</v>
      </c>
      <c r="C80" s="1662" t="s">
        <v>97</v>
      </c>
      <c r="D80" s="1663" t="s">
        <v>136</v>
      </c>
      <c r="E80" s="227" t="s">
        <v>621</v>
      </c>
      <c r="F80" s="1595" t="s">
        <v>638</v>
      </c>
      <c r="G80" s="225"/>
      <c r="H80" s="224"/>
      <c r="I80" s="206"/>
    </row>
    <row r="81" spans="2:9" s="2" customFormat="1" ht="15">
      <c r="B81" s="1664" t="s">
        <v>48</v>
      </c>
      <c r="C81" s="1662" t="s">
        <v>95</v>
      </c>
      <c r="D81" s="1663" t="s">
        <v>136</v>
      </c>
      <c r="E81" s="227" t="s">
        <v>622</v>
      </c>
      <c r="F81" s="227"/>
      <c r="G81" s="225"/>
      <c r="H81" s="224"/>
      <c r="I81" s="206"/>
    </row>
    <row r="82" spans="2:9" s="2" customFormat="1" ht="25.5">
      <c r="B82" s="1664" t="s">
        <v>49</v>
      </c>
      <c r="C82" s="1665" t="s">
        <v>886</v>
      </c>
      <c r="D82" s="1666" t="s">
        <v>136</v>
      </c>
      <c r="E82" s="211">
        <v>94</v>
      </c>
      <c r="F82" s="223"/>
      <c r="G82" s="223"/>
      <c r="H82" s="209"/>
      <c r="I82" s="206"/>
    </row>
    <row r="83" spans="2:9" s="2" customFormat="1" ht="12.75">
      <c r="B83" s="229"/>
      <c r="C83" s="207"/>
      <c r="D83" s="221"/>
      <c r="E83" s="208"/>
      <c r="F83" s="208"/>
      <c r="G83" s="208"/>
      <c r="H83" s="219"/>
      <c r="I83" s="206"/>
    </row>
    <row r="84" spans="2:9" s="2" customFormat="1" ht="15.75">
      <c r="B84" s="228"/>
      <c r="C84" s="217" t="s">
        <v>93</v>
      </c>
      <c r="D84" s="216" t="s">
        <v>136</v>
      </c>
      <c r="E84" s="215"/>
      <c r="F84" s="215"/>
      <c r="G84" s="215"/>
      <c r="H84" s="213"/>
      <c r="I84" s="206"/>
    </row>
    <row r="85" spans="2:9" s="2" customFormat="1" ht="12.75">
      <c r="B85" s="1987" t="s">
        <v>51</v>
      </c>
      <c r="C85" s="1988"/>
      <c r="D85" s="226" t="s">
        <v>136</v>
      </c>
      <c r="E85" s="225"/>
      <c r="F85" s="225"/>
      <c r="G85" s="225"/>
      <c r="H85" s="224"/>
      <c r="I85" s="206"/>
    </row>
    <row r="86" spans="2:9" s="2" customFormat="1" ht="56.85" customHeight="1">
      <c r="B86" s="1989" t="s">
        <v>91</v>
      </c>
      <c r="C86" s="1990"/>
      <c r="D86" s="226" t="s">
        <v>136</v>
      </c>
      <c r="E86" s="225"/>
      <c r="F86" s="225"/>
      <c r="G86" s="225"/>
      <c r="H86" s="224"/>
      <c r="I86" s="206"/>
    </row>
    <row r="87" spans="2:9" s="2" customFormat="1" ht="44.1" customHeight="1">
      <c r="B87" s="1989" t="s">
        <v>90</v>
      </c>
      <c r="C87" s="1990"/>
      <c r="D87" s="226" t="s">
        <v>136</v>
      </c>
      <c r="E87" s="227" t="s">
        <v>634</v>
      </c>
      <c r="F87" s="227" t="s">
        <v>641</v>
      </c>
      <c r="G87" s="225"/>
      <c r="H87" s="224"/>
      <c r="I87" s="206"/>
    </row>
    <row r="88" spans="2:9" s="2" customFormat="1" ht="12.75">
      <c r="B88" s="1989" t="s">
        <v>89</v>
      </c>
      <c r="C88" s="1990"/>
      <c r="D88" s="226" t="s">
        <v>136</v>
      </c>
      <c r="E88" s="225"/>
      <c r="F88" s="225"/>
      <c r="G88" s="225"/>
      <c r="H88" s="224"/>
      <c r="I88" s="206"/>
    </row>
    <row r="89" spans="2:9" s="2" customFormat="1" ht="101.25" customHeight="1">
      <c r="B89" s="1664" t="s">
        <v>84</v>
      </c>
      <c r="C89" s="1662" t="s">
        <v>1289</v>
      </c>
      <c r="D89" s="226" t="s">
        <v>136</v>
      </c>
      <c r="E89" s="227" t="s">
        <v>614</v>
      </c>
      <c r="F89" s="227" t="s">
        <v>641</v>
      </c>
      <c r="G89" s="225"/>
      <c r="H89" s="224"/>
      <c r="I89" s="206"/>
    </row>
    <row r="90" spans="2:9" s="2" customFormat="1" ht="38.25">
      <c r="B90" s="1664" t="s">
        <v>84</v>
      </c>
      <c r="C90" s="1662" t="s">
        <v>887</v>
      </c>
      <c r="D90" s="226" t="s">
        <v>136</v>
      </c>
      <c r="E90" s="227" t="s">
        <v>614</v>
      </c>
      <c r="F90" s="227" t="s">
        <v>641</v>
      </c>
      <c r="G90" s="225"/>
      <c r="H90" s="224"/>
      <c r="I90" s="206"/>
    </row>
    <row r="91" spans="2:9" s="2" customFormat="1" ht="38.25">
      <c r="B91" s="1664" t="s">
        <v>84</v>
      </c>
      <c r="C91" s="1662" t="s">
        <v>1290</v>
      </c>
      <c r="D91" s="226" t="s">
        <v>136</v>
      </c>
      <c r="E91" s="225" t="s">
        <v>705</v>
      </c>
      <c r="F91" s="225"/>
      <c r="G91" s="225"/>
      <c r="H91" s="224"/>
      <c r="I91" s="206"/>
    </row>
    <row r="92" spans="2:9" s="2" customFormat="1" ht="17.850000000000001" customHeight="1">
      <c r="B92" s="1984" t="s">
        <v>88</v>
      </c>
      <c r="C92" s="1985"/>
      <c r="D92" s="226" t="s">
        <v>136</v>
      </c>
      <c r="E92" s="227">
        <v>112</v>
      </c>
      <c r="F92" s="227" t="s">
        <v>641</v>
      </c>
      <c r="G92" s="225"/>
      <c r="H92" s="224"/>
      <c r="I92" s="206"/>
    </row>
    <row r="93" spans="2:9" s="2" customFormat="1" ht="31.5" customHeight="1">
      <c r="B93" s="1986" t="s">
        <v>87</v>
      </c>
      <c r="C93" s="1985"/>
      <c r="D93" s="226" t="s">
        <v>136</v>
      </c>
      <c r="E93" s="225"/>
      <c r="F93" s="225"/>
      <c r="G93" s="227" t="s">
        <v>696</v>
      </c>
      <c r="H93" s="224"/>
      <c r="I93" s="206"/>
    </row>
    <row r="94" spans="2:9" s="2" customFormat="1" ht="28.5" customHeight="1">
      <c r="B94" s="1989" t="s">
        <v>1094</v>
      </c>
      <c r="C94" s="1990"/>
      <c r="D94" s="226" t="s">
        <v>136</v>
      </c>
      <c r="E94" s="225"/>
      <c r="F94" s="225"/>
      <c r="G94" s="227" t="s">
        <v>696</v>
      </c>
      <c r="H94" s="224"/>
      <c r="I94" s="206"/>
    </row>
    <row r="95" spans="2:9" s="2" customFormat="1" ht="30">
      <c r="B95" s="232" t="s">
        <v>84</v>
      </c>
      <c r="C95" s="231" t="s">
        <v>86</v>
      </c>
      <c r="D95" s="226" t="s">
        <v>136</v>
      </c>
      <c r="E95" s="225"/>
      <c r="F95" s="225"/>
      <c r="G95" s="227" t="s">
        <v>696</v>
      </c>
      <c r="H95" s="224"/>
      <c r="I95" s="206"/>
    </row>
    <row r="96" spans="2:9" s="2" customFormat="1" ht="30">
      <c r="B96" s="232" t="s">
        <v>84</v>
      </c>
      <c r="C96" s="231" t="s">
        <v>85</v>
      </c>
      <c r="D96" s="226" t="s">
        <v>136</v>
      </c>
      <c r="E96" s="225"/>
      <c r="F96" s="225"/>
      <c r="G96" s="227" t="s">
        <v>696</v>
      </c>
      <c r="H96" s="224"/>
      <c r="I96" s="206"/>
    </row>
    <row r="97" spans="2:9" s="2" customFormat="1" ht="63.75">
      <c r="B97" s="232" t="s">
        <v>84</v>
      </c>
      <c r="C97" s="1662" t="s">
        <v>1291</v>
      </c>
      <c r="D97" s="226" t="s">
        <v>136</v>
      </c>
      <c r="E97" s="225"/>
      <c r="F97" s="225"/>
      <c r="G97" s="227" t="s">
        <v>696</v>
      </c>
      <c r="H97" s="224"/>
      <c r="I97" s="206"/>
    </row>
    <row r="98" spans="2:9" s="2" customFormat="1" ht="24" customHeight="1">
      <c r="B98" s="1999" t="s">
        <v>1095</v>
      </c>
      <c r="C98" s="2000"/>
      <c r="D98" s="212" t="s">
        <v>136</v>
      </c>
      <c r="E98" s="223" t="s">
        <v>705</v>
      </c>
      <c r="F98" s="223"/>
      <c r="G98" s="210"/>
      <c r="H98" s="209"/>
      <c r="I98" s="206"/>
    </row>
    <row r="99" spans="2:9" s="2" customFormat="1" ht="12.75">
      <c r="B99" s="222"/>
      <c r="C99" s="207"/>
      <c r="D99" s="221"/>
      <c r="E99" s="208"/>
      <c r="F99" s="208"/>
      <c r="G99" s="220"/>
      <c r="H99" s="219"/>
      <c r="I99" s="206"/>
    </row>
    <row r="100" spans="2:9" s="2" customFormat="1" ht="15.75">
      <c r="B100" s="218"/>
      <c r="C100" s="217" t="s">
        <v>83</v>
      </c>
      <c r="D100" s="216"/>
      <c r="E100" s="215"/>
      <c r="F100" s="215"/>
      <c r="G100" s="214"/>
      <c r="H100" s="213"/>
      <c r="I100" s="206"/>
    </row>
    <row r="101" spans="2:9" s="2" customFormat="1" ht="83.25" customHeight="1">
      <c r="B101" s="2001" t="s">
        <v>888</v>
      </c>
      <c r="C101" s="2002"/>
      <c r="D101" s="230"/>
      <c r="E101" s="223" t="s">
        <v>705</v>
      </c>
      <c r="F101" s="223"/>
      <c r="G101" s="210"/>
      <c r="H101" s="209"/>
      <c r="I101" s="206"/>
    </row>
    <row r="102" spans="2:9" s="2" customFormat="1" ht="12.75">
      <c r="B102" s="229"/>
      <c r="C102" s="207"/>
      <c r="D102" s="221"/>
      <c r="E102" s="208"/>
      <c r="F102" s="208"/>
      <c r="G102" s="208"/>
      <c r="H102" s="219"/>
      <c r="I102" s="206"/>
    </row>
    <row r="103" spans="2:9" s="2" customFormat="1" ht="15.75">
      <c r="B103" s="228"/>
      <c r="C103" s="217" t="s">
        <v>82</v>
      </c>
      <c r="D103" s="216" t="s">
        <v>136</v>
      </c>
      <c r="E103" s="215"/>
      <c r="F103" s="215"/>
      <c r="G103" s="215"/>
      <c r="H103" s="213"/>
      <c r="I103" s="206"/>
    </row>
    <row r="104" spans="2:9" s="2" customFormat="1" ht="28.5" customHeight="1">
      <c r="B104" s="1999" t="s">
        <v>1135</v>
      </c>
      <c r="C104" s="2000"/>
      <c r="D104" s="1635" t="s">
        <v>136</v>
      </c>
      <c r="E104" s="1669" t="s">
        <v>1138</v>
      </c>
      <c r="F104" s="225"/>
      <c r="G104" s="225"/>
      <c r="H104" s="224"/>
      <c r="I104" s="206"/>
    </row>
    <row r="105" spans="2:9" s="2" customFormat="1" ht="55.5" customHeight="1">
      <c r="B105" s="1999" t="s">
        <v>1136</v>
      </c>
      <c r="C105" s="2000"/>
      <c r="D105" s="1635"/>
      <c r="E105" s="225" t="s">
        <v>705</v>
      </c>
      <c r="F105" s="225" t="s">
        <v>705</v>
      </c>
      <c r="G105" s="225" t="s">
        <v>705</v>
      </c>
      <c r="H105" s="224"/>
      <c r="I105" s="206"/>
    </row>
    <row r="106" spans="2:9" s="2" customFormat="1" ht="12.75">
      <c r="B106" s="1999" t="s">
        <v>1137</v>
      </c>
      <c r="C106" s="2000"/>
      <c r="D106" s="1635"/>
      <c r="E106" s="225" t="s">
        <v>705</v>
      </c>
      <c r="F106" s="1637"/>
      <c r="G106" s="1637"/>
      <c r="H106" s="1638"/>
      <c r="I106" s="1636"/>
    </row>
    <row r="107" spans="2:9" s="2" customFormat="1" ht="12.75">
      <c r="B107" s="229"/>
      <c r="C107" s="1636"/>
      <c r="D107" s="221"/>
      <c r="E107" s="208"/>
      <c r="F107" s="208"/>
      <c r="G107" s="220"/>
      <c r="H107" s="219"/>
      <c r="I107" s="206"/>
    </row>
    <row r="108" spans="2:9" s="2" customFormat="1" ht="15.75">
      <c r="B108" s="218"/>
      <c r="C108" s="217" t="s">
        <v>80</v>
      </c>
      <c r="D108" s="216" t="s">
        <v>136</v>
      </c>
      <c r="E108" s="215"/>
      <c r="F108" s="215"/>
      <c r="G108" s="214"/>
      <c r="H108" s="213"/>
      <c r="I108" s="206"/>
    </row>
    <row r="109" spans="2:9" s="2" customFormat="1" ht="40.700000000000003" customHeight="1">
      <c r="B109" s="1999" t="s">
        <v>79</v>
      </c>
      <c r="C109" s="2000"/>
      <c r="D109" s="212" t="s">
        <v>136</v>
      </c>
      <c r="E109" s="211" t="s">
        <v>627</v>
      </c>
      <c r="F109" s="211">
        <v>228</v>
      </c>
      <c r="G109" s="210"/>
      <c r="H109" s="209"/>
      <c r="I109" s="206"/>
    </row>
    <row r="110" spans="2:9" s="2" customFormat="1" ht="15">
      <c r="B110" s="1788"/>
      <c r="C110" s="1789"/>
      <c r="D110" s="1790"/>
      <c r="E110" s="1791"/>
      <c r="F110" s="1791"/>
      <c r="G110" s="1792"/>
      <c r="H110" s="1793"/>
      <c r="I110" s="1630"/>
    </row>
  </sheetData>
  <mergeCells count="25">
    <mergeCell ref="B109:C109"/>
    <mergeCell ref="B93:C93"/>
    <mergeCell ref="B94:C94"/>
    <mergeCell ref="B104:C104"/>
    <mergeCell ref="B105:C105"/>
    <mergeCell ref="B106:C106"/>
    <mergeCell ref="B98:C98"/>
    <mergeCell ref="B101:C101"/>
    <mergeCell ref="E4:H4"/>
    <mergeCell ref="F72:F73"/>
    <mergeCell ref="H72:H73"/>
    <mergeCell ref="B72:B73"/>
    <mergeCell ref="C72:C73"/>
    <mergeCell ref="D72:D73"/>
    <mergeCell ref="B67:C67"/>
    <mergeCell ref="B6:C6"/>
    <mergeCell ref="B16:C16"/>
    <mergeCell ref="B28:C28"/>
    <mergeCell ref="B60:C60"/>
    <mergeCell ref="B92:C92"/>
    <mergeCell ref="B78:C78"/>
    <mergeCell ref="B85:C85"/>
    <mergeCell ref="B86:C86"/>
    <mergeCell ref="B87:C87"/>
    <mergeCell ref="B88:C88"/>
  </mergeCells>
  <hyperlinks>
    <hyperlink ref="E11" r:id="rId1" xr:uid="{00000000-0004-0000-0800-000000000000}"/>
    <hyperlink ref="E12" r:id="rId2" xr:uid="{00000000-0004-0000-0800-000001000000}"/>
    <hyperlink ref="F12" r:id="rId3" xr:uid="{00000000-0004-0000-0800-000002000000}"/>
    <hyperlink ref="E13" r:id="rId4" xr:uid="{00000000-0004-0000-0800-000003000000}"/>
    <hyperlink ref="F13" r:id="rId5" xr:uid="{00000000-0004-0000-0800-000004000000}"/>
    <hyperlink ref="E20" r:id="rId6" xr:uid="{00000000-0004-0000-0800-000005000000}"/>
    <hyperlink ref="F20" r:id="rId7" xr:uid="{00000000-0004-0000-0800-000006000000}"/>
    <hyperlink ref="E21" r:id="rId8" xr:uid="{00000000-0004-0000-0800-000007000000}"/>
    <hyperlink ref="F21" r:id="rId9" xr:uid="{00000000-0004-0000-0800-000008000000}"/>
    <hyperlink ref="F22" r:id="rId10" xr:uid="{00000000-0004-0000-0800-000009000000}"/>
    <hyperlink ref="E29" r:id="rId11" xr:uid="{00000000-0004-0000-0800-00000A000000}"/>
    <hyperlink ref="E30" r:id="rId12" xr:uid="{00000000-0004-0000-0800-00000B000000}"/>
    <hyperlink ref="F55" r:id="rId13" xr:uid="{00000000-0004-0000-0800-00000C000000}"/>
    <hyperlink ref="E55" r:id="rId14" xr:uid="{00000000-0004-0000-0800-00000D000000}"/>
    <hyperlink ref="E57" r:id="rId15" xr:uid="{00000000-0004-0000-0800-00000E000000}"/>
    <hyperlink ref="F61" r:id="rId16" display="221-222" xr:uid="{00000000-0004-0000-0800-00000F000000}"/>
    <hyperlink ref="E68" r:id="rId17" xr:uid="{00000000-0004-0000-0800-000010000000}"/>
    <hyperlink ref="E69" r:id="rId18" xr:uid="{00000000-0004-0000-0800-000011000000}"/>
    <hyperlink ref="E80" r:id="rId19" xr:uid="{00000000-0004-0000-0800-000012000000}"/>
    <hyperlink ref="E81" r:id="rId20" xr:uid="{00000000-0004-0000-0800-000013000000}"/>
    <hyperlink ref="E82" r:id="rId21" display="https://www.scotiabank.com/ca/en/about/investors-shareholders/annual-report-and-meeting.html" xr:uid="{00000000-0004-0000-0800-000014000000}"/>
    <hyperlink ref="E87" r:id="rId22" xr:uid="{00000000-0004-0000-0800-000015000000}"/>
    <hyperlink ref="F87" r:id="rId23" xr:uid="{00000000-0004-0000-0800-000016000000}"/>
    <hyperlink ref="E89" r:id="rId24" xr:uid="{00000000-0004-0000-0800-000017000000}"/>
    <hyperlink ref="E92" r:id="rId25" display="104-105" xr:uid="{00000000-0004-0000-0800-000018000000}"/>
    <hyperlink ref="E109" r:id="rId26" xr:uid="{00000000-0004-0000-0800-000019000000}"/>
    <hyperlink ref="G97" location="Overview!A1" display="Vue d’ensemble" xr:uid="{00000000-0004-0000-0800-00001A000000}"/>
    <hyperlink ref="G93:G96" location="Overview!A1" display="Vue d’ensemble" xr:uid="{00000000-0004-0000-0800-00001B000000}"/>
    <hyperlink ref="G73" location="ECD_APR!A1" display="ECD_APR" xr:uid="{00000000-0004-0000-0800-00001C000000}"/>
    <hyperlink ref="G18" location="'LI2'!A1" display="LI2" xr:uid="{00000000-0004-0000-0800-00001E000000}"/>
    <hyperlink ref="G17" location="'LI1'!A1" display="LI1" xr:uid="{00000000-0004-0000-0800-00001F000000}"/>
    <hyperlink ref="E3" r:id="rId27" display="2022 Rapport Annuel : rapport de gestion " xr:uid="{00000000-0004-0000-0800-000020000000}"/>
    <hyperlink ref="F3" r:id="rId28" display="2022 Rapport Annuel : états financiers" xr:uid="{00000000-0004-0000-0800-000021000000}"/>
    <hyperlink ref="F57" r:id="rId29" xr:uid="{00000000-0004-0000-0800-000022000000}"/>
    <hyperlink ref="G70" location="Overview!A1" display="Vue d’ensemble" xr:uid="{00000000-0004-0000-0800-000023000000}"/>
    <hyperlink ref="E79" r:id="rId30" display="'73-74, 81-84" xr:uid="{00000000-0004-0000-0800-000024000000}"/>
    <hyperlink ref="F109" r:id="rId31" display="https://www.scotiabank.com/ca/en/about/investors-shareholders/annual-report-and-meeting.html" xr:uid="{00000000-0004-0000-0800-000025000000}"/>
    <hyperlink ref="F50" r:id="rId32" display="72-101" xr:uid="{00000000-0004-0000-0800-000026000000}"/>
    <hyperlink ref="G72" location="Overview!A1" display="Vue d’ensemble" xr:uid="{00000000-0004-0000-0800-000027000000}"/>
    <hyperlink ref="E31" r:id="rId33" xr:uid="{00000000-0004-0000-0800-000028000000}"/>
    <hyperlink ref="F51" r:id="rId34" display="72-101" xr:uid="{00000000-0004-0000-0800-000029000000}"/>
    <hyperlink ref="E7" r:id="rId35" xr:uid="{00000000-0004-0000-0800-00002A000000}"/>
    <hyperlink ref="E8" r:id="rId36" xr:uid="{00000000-0004-0000-0800-00002B000000}"/>
    <hyperlink ref="E9" r:id="rId37" xr:uid="{00000000-0004-0000-0800-00002C000000}"/>
    <hyperlink ref="E10" r:id="rId38" xr:uid="{00000000-0004-0000-0800-00002D000000}"/>
    <hyperlink ref="E32" r:id="rId39" xr:uid="{00000000-0004-0000-0800-00002E000000}"/>
    <hyperlink ref="E33" r:id="rId40" xr:uid="{00000000-0004-0000-0800-00002F000000}"/>
    <hyperlink ref="E74" r:id="rId41" xr:uid="{00000000-0004-0000-0800-000030000000}"/>
    <hyperlink ref="F74" r:id="rId42" xr:uid="{00000000-0004-0000-0800-000031000000}"/>
    <hyperlink ref="F79" r:id="rId43" xr:uid="{00000000-0004-0000-0800-000032000000}"/>
    <hyperlink ref="B1" location="ToC!A1" display="Retour à la table des matières" xr:uid="{00000000-0004-0000-0800-000033000000}"/>
    <hyperlink ref="G49" location="'Impaired by Industry'!A1" display="Expositions douteuses par secteur d’activité" xr:uid="{00000000-0004-0000-0800-000034000000}"/>
    <hyperlink ref="G48" location="'Impaired by Region'!A1" display="Expositions douteuses par région" xr:uid="{00000000-0004-0000-0800-000035000000}"/>
    <hyperlink ref="F39" r:id="rId44" xr:uid="{00000000-0004-0000-0800-000036000000}"/>
    <hyperlink ref="G40" location="'RC1'!A1" display="RC1" xr:uid="{00000000-0004-0000-0800-000037000000}"/>
    <hyperlink ref="F38" r:id="rId45" xr:uid="{00000000-0004-0000-0800-000038000000}"/>
    <hyperlink ref="G38" location="Overview!A1" display="Vue d’ensemble" xr:uid="{00000000-0004-0000-0800-000039000000}"/>
    <hyperlink ref="F44" r:id="rId46" display="72-101" xr:uid="{00000000-0004-0000-0800-00003A000000}"/>
    <hyperlink ref="F46" r:id="rId47" display="72-101" xr:uid="{00000000-0004-0000-0800-00003B000000}"/>
    <hyperlink ref="E46" r:id="rId48" xr:uid="{00000000-0004-0000-0800-00003C000000}"/>
    <hyperlink ref="E45" r:id="rId49" display="72-101" xr:uid="{00000000-0004-0000-0800-00003D000000}"/>
    <hyperlink ref="E44" r:id="rId50" xr:uid="{00000000-0004-0000-0800-00003E000000}"/>
    <hyperlink ref="E61:E64" r:id="rId51" display="63-64" xr:uid="{00000000-0004-0000-0800-00003F000000}"/>
    <hyperlink ref="E70" r:id="rId52" xr:uid="{00000000-0004-0000-0800-000040000000}"/>
    <hyperlink ref="E71" r:id="rId53" xr:uid="{00000000-0004-0000-0800-000041000000}"/>
    <hyperlink ref="E72" r:id="rId54" xr:uid="{00000000-0004-0000-0800-000042000000}"/>
    <hyperlink ref="E75" r:id="rId55" xr:uid="{00000000-0004-0000-0800-000043000000}"/>
    <hyperlink ref="E90" r:id="rId56" xr:uid="{00000000-0004-0000-0800-000044000000}"/>
    <hyperlink ref="E56" r:id="rId57" xr:uid="{00000000-0004-0000-0800-000045000000}"/>
    <hyperlink ref="E22" r:id="rId58" xr:uid="{00000000-0004-0000-0800-000046000000}"/>
    <hyperlink ref="F80" r:id="rId59" xr:uid="{00000000-0004-0000-0800-000047000000}"/>
    <hyperlink ref="F89" r:id="rId60" xr:uid="{00000000-0004-0000-0800-000048000000}"/>
    <hyperlink ref="F90" r:id="rId61" xr:uid="{00000000-0004-0000-0800-000049000000}"/>
    <hyperlink ref="F92" r:id="rId62" xr:uid="{00000000-0004-0000-0800-00004A000000}"/>
    <hyperlink ref="F62" r:id="rId63" display="221-222" xr:uid="{00000000-0004-0000-0800-00004B000000}"/>
    <hyperlink ref="F63" r:id="rId64" display="221-222" xr:uid="{00000000-0004-0000-0800-00004C000000}"/>
    <hyperlink ref="F64" r:id="rId65" display="221-222" xr:uid="{00000000-0004-0000-0800-00004D000000}"/>
    <hyperlink ref="F70" r:id="rId66" xr:uid="{00000000-0004-0000-0800-00004E000000}"/>
    <hyperlink ref="F75" r:id="rId67" xr:uid="{00000000-0004-0000-0800-00004F000000}"/>
    <hyperlink ref="G62" location="ECD_APR!A1" display="ECD_APR" xr:uid="{AAE60B0B-313B-44BB-AD0C-39F30D354D3E}"/>
  </hyperlinks>
  <pageMargins left="0.51181102362204722" right="0.51181102362204722" top="0.51181102362204722" bottom="0.51181102362204722" header="0.23622047244094491" footer="0.23622047244094491"/>
  <pageSetup scale="80" firstPageNumber="6" fitToHeight="0" orientation="landscape" r:id="rId68"/>
  <headerFooter>
    <oddFooter>&amp;L&amp;G&amp;CInformations supplémentaires sur les 
fonds propres réglementaires&amp;RPage &amp;P de &amp;N]</oddFooter>
  </headerFooter>
  <rowBreaks count="1" manualBreakCount="1">
    <brk id="99" min="1" max="7" man="1"/>
  </rowBreaks>
  <legacyDrawingHF r:id="rId6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B94CF-031B-438C-A80F-1E1773D7773F}">
  <sheetPr codeName="Sheet8">
    <tabColor theme="5"/>
    <pageSetUpPr fitToPage="1"/>
  </sheetPr>
  <dimension ref="A1:S42"/>
  <sheetViews>
    <sheetView zoomScaleNormal="100" zoomScaleSheetLayoutView="85" workbookViewId="0"/>
  </sheetViews>
  <sheetFormatPr defaultColWidth="0" defaultRowHeight="15" zeroHeight="1"/>
  <cols>
    <col min="1" max="1" width="1.42578125" style="1" customWidth="1"/>
    <col min="2" max="2" width="8.42578125" customWidth="1"/>
    <col min="3" max="3" width="43" customWidth="1"/>
    <col min="4" max="7" width="17.42578125" customWidth="1"/>
    <col min="8" max="8" width="21.85546875" customWidth="1"/>
    <col min="9" max="9" width="0.42578125" customWidth="1"/>
    <col min="10" max="16384" width="8.42578125" hidden="1"/>
  </cols>
  <sheetData>
    <row r="1" spans="1:19" ht="12.2" customHeight="1">
      <c r="B1" s="100" t="s">
        <v>5</v>
      </c>
      <c r="C1" s="1"/>
      <c r="D1" s="1"/>
      <c r="E1" s="1605"/>
      <c r="F1" s="1605"/>
      <c r="G1" s="1605"/>
      <c r="H1" s="1605"/>
      <c r="I1" s="1"/>
      <c r="J1" s="1"/>
      <c r="K1" s="1"/>
      <c r="L1" s="1"/>
      <c r="M1" s="1"/>
      <c r="N1" s="1"/>
      <c r="O1" s="1"/>
      <c r="P1" s="1"/>
      <c r="Q1" s="1"/>
      <c r="R1" s="1"/>
      <c r="S1" s="1"/>
    </row>
    <row r="2" spans="1:19" s="295" customFormat="1" ht="20.100000000000001" customHeight="1">
      <c r="A2" s="31"/>
      <c r="B2" s="514" t="s">
        <v>1370</v>
      </c>
      <c r="C2" s="297"/>
      <c r="D2" s="297"/>
      <c r="E2" s="297"/>
      <c r="F2" s="297"/>
      <c r="G2" s="297"/>
      <c r="H2" s="296"/>
      <c r="I2" s="31"/>
    </row>
    <row r="3" spans="1:19" ht="14.85" customHeight="1">
      <c r="B3" s="2019" t="s">
        <v>701</v>
      </c>
      <c r="C3" s="2020"/>
      <c r="D3" s="294" t="s">
        <v>77</v>
      </c>
      <c r="E3" s="293" t="s">
        <v>149</v>
      </c>
      <c r="F3" s="293" t="s">
        <v>1389</v>
      </c>
      <c r="G3" s="293" t="s">
        <v>1390</v>
      </c>
      <c r="H3" s="292" t="s">
        <v>148</v>
      </c>
      <c r="I3" s="1"/>
    </row>
    <row r="4" spans="1:19" s="243" customFormat="1" ht="27.75">
      <c r="A4" s="2"/>
      <c r="B4" s="2021"/>
      <c r="C4" s="2022"/>
      <c r="D4" s="2010" t="s">
        <v>1297</v>
      </c>
      <c r="E4" s="2010"/>
      <c r="F4" s="2010"/>
      <c r="G4" s="2010"/>
      <c r="H4" s="291" t="s">
        <v>728</v>
      </c>
      <c r="I4" s="2"/>
    </row>
    <row r="5" spans="1:19" s="243" customFormat="1" ht="27" customHeight="1">
      <c r="A5" s="2"/>
      <c r="B5" s="2021"/>
      <c r="C5" s="2022"/>
      <c r="D5" s="290" t="str">
        <f>CurrQtr</f>
        <v>T3 2023 
Bâle III révisé</v>
      </c>
      <c r="E5" s="289" t="str">
        <f>LastQtr</f>
        <v>T2 2023 _x000D_
Bâle III révisé</v>
      </c>
      <c r="F5" s="288" t="str">
        <f>Last2Qtr</f>
        <v>T1 2023 _x000D_
Bâle III</v>
      </c>
      <c r="G5" s="287" t="str">
        <f>Last3Qtr</f>
        <v>T4 2022 _x000D_
Bâle III</v>
      </c>
      <c r="H5" s="286" t="str">
        <f>CurrQtr</f>
        <v>T3 2023 
Bâle III révisé</v>
      </c>
      <c r="I5" s="2"/>
    </row>
    <row r="6" spans="1:19" s="243" customFormat="1" ht="25.5">
      <c r="A6" s="2"/>
      <c r="B6" s="182">
        <v>1</v>
      </c>
      <c r="C6" s="273" t="s">
        <v>1096</v>
      </c>
      <c r="D6" s="281">
        <v>339160</v>
      </c>
      <c r="E6" s="283">
        <v>343535</v>
      </c>
      <c r="F6" s="282">
        <v>369531</v>
      </c>
      <c r="G6" s="281">
        <v>362285</v>
      </c>
      <c r="H6" s="280">
        <v>27131</v>
      </c>
      <c r="I6" s="2"/>
    </row>
    <row r="7" spans="1:19" s="243" customFormat="1" ht="12.75">
      <c r="A7" s="2"/>
      <c r="B7" s="279">
        <v>2</v>
      </c>
      <c r="C7" s="278" t="s">
        <v>893</v>
      </c>
      <c r="D7" s="275">
        <v>144413</v>
      </c>
      <c r="E7" s="277">
        <v>145014</v>
      </c>
      <c r="F7" s="276">
        <v>137303</v>
      </c>
      <c r="G7" s="275">
        <v>134108</v>
      </c>
      <c r="H7" s="274">
        <v>11551</v>
      </c>
      <c r="I7" s="2"/>
    </row>
    <row r="8" spans="1:19" s="243" customFormat="1" ht="12.75">
      <c r="A8" s="2"/>
      <c r="B8" s="279">
        <v>3</v>
      </c>
      <c r="C8" s="278" t="s">
        <v>890</v>
      </c>
      <c r="D8" s="275">
        <v>63861</v>
      </c>
      <c r="E8" s="277">
        <v>67781</v>
      </c>
      <c r="F8" s="276">
        <v>0</v>
      </c>
      <c r="G8" s="275">
        <v>0</v>
      </c>
      <c r="H8" s="274">
        <v>5109</v>
      </c>
      <c r="I8" s="2"/>
    </row>
    <row r="9" spans="1:19" s="243" customFormat="1" ht="24">
      <c r="A9" s="2"/>
      <c r="B9" s="279">
        <v>4</v>
      </c>
      <c r="C9" s="278" t="s">
        <v>889</v>
      </c>
      <c r="D9" s="275">
        <v>0</v>
      </c>
      <c r="E9" s="277">
        <v>0</v>
      </c>
      <c r="F9" s="276">
        <v>0</v>
      </c>
      <c r="G9" s="275">
        <v>0</v>
      </c>
      <c r="H9" s="274">
        <v>0</v>
      </c>
      <c r="I9" s="2"/>
    </row>
    <row r="10" spans="1:19" s="243" customFormat="1" ht="12.75">
      <c r="A10" s="2"/>
      <c r="B10" s="279">
        <v>5</v>
      </c>
      <c r="C10" s="278" t="s">
        <v>891</v>
      </c>
      <c r="D10" s="275">
        <v>130886</v>
      </c>
      <c r="E10" s="277">
        <v>130740</v>
      </c>
      <c r="F10" s="276">
        <v>232228</v>
      </c>
      <c r="G10" s="275">
        <v>228177</v>
      </c>
      <c r="H10" s="274">
        <v>10471</v>
      </c>
      <c r="I10" s="2"/>
    </row>
    <row r="11" spans="1:19" s="243" customFormat="1" ht="12.75">
      <c r="A11" s="2"/>
      <c r="B11" s="182">
        <v>6</v>
      </c>
      <c r="C11" s="273" t="s">
        <v>1177</v>
      </c>
      <c r="D11" s="281">
        <v>12096</v>
      </c>
      <c r="E11" s="283">
        <v>11367</v>
      </c>
      <c r="F11" s="282">
        <v>14414</v>
      </c>
      <c r="G11" s="281">
        <v>13796</v>
      </c>
      <c r="H11" s="280">
        <v>967</v>
      </c>
      <c r="I11" s="2"/>
    </row>
    <row r="12" spans="1:19" s="243" customFormat="1" ht="24">
      <c r="A12" s="2"/>
      <c r="B12" s="182">
        <v>7</v>
      </c>
      <c r="C12" s="278" t="s">
        <v>1178</v>
      </c>
      <c r="D12" s="275">
        <v>705</v>
      </c>
      <c r="E12" s="277">
        <v>918</v>
      </c>
      <c r="F12" s="276">
        <v>1084</v>
      </c>
      <c r="G12" s="285">
        <v>823</v>
      </c>
      <c r="H12" s="274">
        <v>56</v>
      </c>
      <c r="I12" s="2"/>
    </row>
    <row r="13" spans="1:19" s="243" customFormat="1" ht="12.75">
      <c r="A13" s="2"/>
      <c r="B13" s="182">
        <v>8</v>
      </c>
      <c r="C13" s="278" t="s">
        <v>147</v>
      </c>
      <c r="D13" s="275">
        <v>5543</v>
      </c>
      <c r="E13" s="277">
        <v>5136</v>
      </c>
      <c r="F13" s="276">
        <v>5670</v>
      </c>
      <c r="G13" s="275">
        <v>5799</v>
      </c>
      <c r="H13" s="274">
        <v>443</v>
      </c>
      <c r="I13" s="2"/>
    </row>
    <row r="14" spans="1:19" s="243" customFormat="1" ht="14.25">
      <c r="A14" s="2"/>
      <c r="B14" s="182">
        <v>9</v>
      </c>
      <c r="C14" s="278" t="s">
        <v>1292</v>
      </c>
      <c r="D14" s="275">
        <v>5848</v>
      </c>
      <c r="E14" s="277">
        <v>5313</v>
      </c>
      <c r="F14" s="276">
        <v>7660</v>
      </c>
      <c r="G14" s="275">
        <v>7174</v>
      </c>
      <c r="H14" s="274">
        <v>468</v>
      </c>
      <c r="I14" s="2"/>
    </row>
    <row r="15" spans="1:19" s="243" customFormat="1" ht="12.75">
      <c r="A15" s="2"/>
      <c r="B15" s="182">
        <v>10</v>
      </c>
      <c r="C15" s="284" t="s">
        <v>146</v>
      </c>
      <c r="D15" s="187">
        <v>4356</v>
      </c>
      <c r="E15" s="189">
        <v>5658</v>
      </c>
      <c r="F15" s="188">
        <v>5743</v>
      </c>
      <c r="G15" s="187">
        <v>6422</v>
      </c>
      <c r="H15" s="190">
        <v>349</v>
      </c>
      <c r="I15" s="2"/>
    </row>
    <row r="16" spans="1:19" s="243" customFormat="1" ht="25.5">
      <c r="A16" s="2"/>
      <c r="B16" s="1626">
        <v>11</v>
      </c>
      <c r="C16" s="273" t="s">
        <v>892</v>
      </c>
      <c r="D16" s="187">
        <v>3144</v>
      </c>
      <c r="E16" s="189">
        <v>3002</v>
      </c>
      <c r="F16" s="188">
        <v>1466</v>
      </c>
      <c r="G16" s="187">
        <v>1339</v>
      </c>
      <c r="H16" s="190">
        <v>252</v>
      </c>
      <c r="I16" s="2"/>
    </row>
    <row r="17" spans="1:9" s="243" customFormat="1" ht="25.5">
      <c r="A17" s="2"/>
      <c r="B17" s="1626">
        <v>12</v>
      </c>
      <c r="C17" s="273" t="s">
        <v>145</v>
      </c>
      <c r="D17" s="187">
        <v>308</v>
      </c>
      <c r="E17" s="189">
        <v>302</v>
      </c>
      <c r="F17" s="188">
        <v>155</v>
      </c>
      <c r="G17" s="187">
        <v>161</v>
      </c>
      <c r="H17" s="190">
        <v>25</v>
      </c>
      <c r="I17" s="2"/>
    </row>
    <row r="18" spans="1:9" s="243" customFormat="1" ht="12.75">
      <c r="A18" s="2"/>
      <c r="B18" s="1626">
        <v>13</v>
      </c>
      <c r="C18" s="273" t="s">
        <v>144</v>
      </c>
      <c r="D18" s="187">
        <v>15</v>
      </c>
      <c r="E18" s="189">
        <v>0</v>
      </c>
      <c r="F18" s="188">
        <v>0</v>
      </c>
      <c r="G18" s="187">
        <v>0</v>
      </c>
      <c r="H18" s="190">
        <v>1</v>
      </c>
      <c r="I18" s="2"/>
    </row>
    <row r="19" spans="1:9" s="243" customFormat="1" ht="25.5">
      <c r="A19" s="2"/>
      <c r="B19" s="1626">
        <v>14</v>
      </c>
      <c r="C19" s="273" t="s">
        <v>14</v>
      </c>
      <c r="D19" s="281">
        <v>5657</v>
      </c>
      <c r="E19" s="283">
        <v>3919</v>
      </c>
      <c r="F19" s="282">
        <v>5201</v>
      </c>
      <c r="G19" s="281">
        <v>5409</v>
      </c>
      <c r="H19" s="280">
        <v>454</v>
      </c>
      <c r="I19" s="2"/>
    </row>
    <row r="20" spans="1:9" s="243" customFormat="1" ht="24">
      <c r="A20" s="2"/>
      <c r="B20" s="1626">
        <v>15</v>
      </c>
      <c r="C20" s="278" t="s">
        <v>1097</v>
      </c>
      <c r="D20" s="275">
        <v>1548</v>
      </c>
      <c r="E20" s="277">
        <v>0</v>
      </c>
      <c r="F20" s="276">
        <v>66</v>
      </c>
      <c r="G20" s="275">
        <v>71</v>
      </c>
      <c r="H20" s="274">
        <v>124</v>
      </c>
      <c r="I20" s="2"/>
    </row>
    <row r="21" spans="1:9" s="243" customFormat="1" ht="39.75" customHeight="1">
      <c r="A21" s="2"/>
      <c r="B21" s="1626">
        <v>16</v>
      </c>
      <c r="C21" s="278" t="s">
        <v>1098</v>
      </c>
      <c r="D21" s="275">
        <v>4063</v>
      </c>
      <c r="E21" s="277">
        <v>3871</v>
      </c>
      <c r="F21" s="276">
        <v>5067</v>
      </c>
      <c r="G21" s="275">
        <v>4929</v>
      </c>
      <c r="H21" s="274">
        <v>326</v>
      </c>
      <c r="I21" s="2"/>
    </row>
    <row r="22" spans="1:9" s="243" customFormat="1" ht="17.25" customHeight="1">
      <c r="A22" s="2"/>
      <c r="B22" s="1626">
        <v>17</v>
      </c>
      <c r="C22" s="278" t="s">
        <v>1099</v>
      </c>
      <c r="D22" s="275">
        <v>46</v>
      </c>
      <c r="E22" s="277">
        <v>48</v>
      </c>
      <c r="F22" s="276">
        <v>68</v>
      </c>
      <c r="G22" s="275">
        <v>409</v>
      </c>
      <c r="H22" s="274">
        <v>4</v>
      </c>
      <c r="I22" s="2"/>
    </row>
    <row r="23" spans="1:9" s="243" customFormat="1" ht="12.75">
      <c r="A23" s="2"/>
      <c r="B23" s="1626">
        <v>18</v>
      </c>
      <c r="C23" s="273" t="s">
        <v>142</v>
      </c>
      <c r="D23" s="281">
        <v>12131</v>
      </c>
      <c r="E23" s="283">
        <v>13443</v>
      </c>
      <c r="F23" s="282">
        <v>11018</v>
      </c>
      <c r="G23" s="281">
        <v>10820</v>
      </c>
      <c r="H23" s="280">
        <v>970</v>
      </c>
      <c r="I23" s="2"/>
    </row>
    <row r="24" spans="1:9" s="243" customFormat="1" ht="12.75">
      <c r="A24" s="2"/>
      <c r="B24" s="1626">
        <v>19</v>
      </c>
      <c r="C24" s="278" t="s">
        <v>893</v>
      </c>
      <c r="D24" s="275">
        <v>1115</v>
      </c>
      <c r="E24" s="277">
        <v>1157</v>
      </c>
      <c r="F24" s="276">
        <v>912</v>
      </c>
      <c r="G24" s="275">
        <v>826</v>
      </c>
      <c r="H24" s="274">
        <v>89</v>
      </c>
      <c r="I24" s="2"/>
    </row>
    <row r="25" spans="1:9" s="243" customFormat="1" ht="24">
      <c r="A25" s="2"/>
      <c r="B25" s="1626">
        <v>20</v>
      </c>
      <c r="C25" s="278" t="s">
        <v>141</v>
      </c>
      <c r="D25" s="275">
        <v>11016</v>
      </c>
      <c r="E25" s="277">
        <v>12286</v>
      </c>
      <c r="F25" s="276">
        <v>10106</v>
      </c>
      <c r="G25" s="275">
        <v>9994</v>
      </c>
      <c r="H25" s="274">
        <v>881</v>
      </c>
      <c r="I25" s="2"/>
    </row>
    <row r="26" spans="1:9" s="243" customFormat="1" ht="25.5">
      <c r="A26" s="2"/>
      <c r="B26" s="1626">
        <v>21</v>
      </c>
      <c r="C26" s="273" t="s">
        <v>1179</v>
      </c>
      <c r="D26" s="187">
        <v>0</v>
      </c>
      <c r="E26" s="189">
        <v>0</v>
      </c>
      <c r="F26" s="188">
        <v>0</v>
      </c>
      <c r="G26" s="187">
        <v>0</v>
      </c>
      <c r="H26" s="190">
        <v>0</v>
      </c>
      <c r="I26" s="2"/>
    </row>
    <row r="27" spans="1:9" s="243" customFormat="1" ht="12.75">
      <c r="A27" s="2"/>
      <c r="B27" s="1626">
        <v>22</v>
      </c>
      <c r="C27" s="273" t="s">
        <v>140</v>
      </c>
      <c r="D27" s="187">
        <v>48310</v>
      </c>
      <c r="E27" s="189">
        <v>48062</v>
      </c>
      <c r="F27" s="188">
        <v>50443</v>
      </c>
      <c r="G27" s="187">
        <v>50194</v>
      </c>
      <c r="H27" s="190">
        <v>3865</v>
      </c>
      <c r="I27" s="2"/>
    </row>
    <row r="28" spans="1:9" s="243" customFormat="1" ht="25.5">
      <c r="A28" s="2"/>
      <c r="B28" s="1810">
        <v>23</v>
      </c>
      <c r="C28" s="273" t="s">
        <v>139</v>
      </c>
      <c r="D28" s="187">
        <v>13278</v>
      </c>
      <c r="E28" s="189">
        <v>13541</v>
      </c>
      <c r="F28" s="188">
        <v>13401</v>
      </c>
      <c r="G28" s="187">
        <v>11861</v>
      </c>
      <c r="H28" s="190">
        <v>1062</v>
      </c>
      <c r="I28" s="2"/>
    </row>
    <row r="29" spans="1:9" s="243" customFormat="1" ht="12.75">
      <c r="A29" s="2"/>
      <c r="B29" s="1626">
        <v>24</v>
      </c>
      <c r="C29" s="273" t="s">
        <v>1293</v>
      </c>
      <c r="D29" s="185">
        <v>0.65</v>
      </c>
      <c r="E29" s="1912">
        <v>0.65</v>
      </c>
      <c r="F29" s="758"/>
      <c r="G29" s="1913"/>
      <c r="H29" s="184">
        <v>0.65</v>
      </c>
      <c r="I29" s="2"/>
    </row>
    <row r="30" spans="1:9" s="243" customFormat="1" ht="25.5">
      <c r="A30" s="2"/>
      <c r="B30" s="1728">
        <v>25</v>
      </c>
      <c r="C30" s="1729" t="s">
        <v>1180</v>
      </c>
      <c r="D30" s="187">
        <v>1359</v>
      </c>
      <c r="E30" s="189">
        <v>8234</v>
      </c>
      <c r="F30" s="188">
        <v>0</v>
      </c>
      <c r="G30" s="187">
        <v>0</v>
      </c>
      <c r="H30" s="190">
        <v>109</v>
      </c>
      <c r="I30" s="2"/>
    </row>
    <row r="31" spans="1:9" s="243" customFormat="1" ht="25.5">
      <c r="A31" s="2"/>
      <c r="B31" s="1728">
        <v>26</v>
      </c>
      <c r="C31" s="1729" t="s">
        <v>1181</v>
      </c>
      <c r="D31" s="187">
        <v>1359</v>
      </c>
      <c r="E31" s="189">
        <v>8234</v>
      </c>
      <c r="F31" s="188">
        <v>0</v>
      </c>
      <c r="G31" s="187">
        <v>0</v>
      </c>
      <c r="H31" s="190">
        <v>109</v>
      </c>
      <c r="I31" s="2"/>
    </row>
    <row r="32" spans="1:9" s="243" customFormat="1" ht="18" customHeight="1">
      <c r="A32" s="2"/>
      <c r="B32" s="2011">
        <v>27</v>
      </c>
      <c r="C32" s="2013" t="s">
        <v>1296</v>
      </c>
      <c r="D32" s="2015">
        <v>439814</v>
      </c>
      <c r="E32" s="2008">
        <v>451063</v>
      </c>
      <c r="F32" s="2006">
        <v>471528</v>
      </c>
      <c r="G32" s="2017">
        <v>462448</v>
      </c>
      <c r="H32" s="2004">
        <v>35185</v>
      </c>
      <c r="I32" s="2"/>
    </row>
    <row r="33" spans="1:9" s="243" customFormat="1" ht="11.25" customHeight="1">
      <c r="A33" s="2"/>
      <c r="B33" s="2012"/>
      <c r="C33" s="2014"/>
      <c r="D33" s="2016"/>
      <c r="E33" s="2009"/>
      <c r="F33" s="2007"/>
      <c r="G33" s="2018"/>
      <c r="H33" s="2005"/>
      <c r="I33" s="2"/>
    </row>
    <row r="34" spans="1:9" s="243" customFormat="1" ht="7.35" customHeight="1">
      <c r="A34" s="2"/>
      <c r="B34" s="272"/>
      <c r="C34" s="271"/>
      <c r="D34" s="270"/>
      <c r="E34" s="270"/>
      <c r="F34" s="270"/>
      <c r="G34" s="269"/>
      <c r="H34" s="269"/>
      <c r="I34" s="2"/>
    </row>
    <row r="35" spans="1:9" s="243" customFormat="1" ht="12.75" customHeight="1">
      <c r="A35" s="2"/>
      <c r="B35" s="2003" t="s">
        <v>1294</v>
      </c>
      <c r="C35" s="2003"/>
      <c r="D35" s="2003"/>
      <c r="E35" s="2003"/>
      <c r="F35" s="2003"/>
      <c r="G35" s="2003"/>
      <c r="H35" s="2003"/>
      <c r="I35" s="2"/>
    </row>
    <row r="36" spans="1:9" s="243" customFormat="1" ht="12.75">
      <c r="A36" s="2"/>
      <c r="B36" s="268" t="s">
        <v>729</v>
      </c>
      <c r="C36" s="2"/>
      <c r="D36" s="2"/>
      <c r="E36" s="2"/>
      <c r="F36" s="2"/>
      <c r="G36" s="2"/>
      <c r="H36" s="2"/>
      <c r="I36" s="2"/>
    </row>
    <row r="37" spans="1:9" s="243" customFormat="1" ht="12.75">
      <c r="A37" s="2"/>
      <c r="B37" s="268" t="s">
        <v>1295</v>
      </c>
      <c r="C37" s="2"/>
      <c r="D37" s="2"/>
      <c r="E37" s="2"/>
      <c r="F37" s="2"/>
      <c r="G37" s="2"/>
      <c r="H37" s="2"/>
      <c r="I37" s="2"/>
    </row>
    <row r="38" spans="1:9" s="243" customFormat="1" ht="12.75" hidden="1">
      <c r="A38" s="2"/>
      <c r="B38" s="268"/>
      <c r="C38" s="2"/>
      <c r="D38" s="2"/>
      <c r="E38" s="2"/>
      <c r="F38" s="2"/>
      <c r="G38" s="2"/>
      <c r="H38" s="2"/>
      <c r="I38" s="2"/>
    </row>
    <row r="39" spans="1:9" s="243" customFormat="1" ht="12.75" hidden="1">
      <c r="A39" s="2"/>
      <c r="B39" s="268"/>
      <c r="C39" s="2"/>
      <c r="D39" s="2"/>
      <c r="E39" s="2"/>
      <c r="F39" s="2"/>
      <c r="G39" s="2"/>
      <c r="H39" s="2"/>
      <c r="I39" s="2"/>
    </row>
    <row r="40" spans="1:9" ht="4.3499999999999996" customHeight="1">
      <c r="B40" s="1"/>
      <c r="C40" s="1"/>
      <c r="D40" s="1"/>
      <c r="E40" s="1"/>
      <c r="F40" s="1"/>
      <c r="G40" s="1"/>
      <c r="H40" s="1"/>
      <c r="I40" s="1"/>
    </row>
    <row r="41" spans="1:9" ht="5.25" hidden="1" customHeight="1"/>
    <row r="42" spans="1:9" ht="4.7" hidden="1" customHeight="1"/>
  </sheetData>
  <mergeCells count="10">
    <mergeCell ref="B35:H35"/>
    <mergeCell ref="H32:H33"/>
    <mergeCell ref="F32:F33"/>
    <mergeCell ref="E32:E33"/>
    <mergeCell ref="D4:G4"/>
    <mergeCell ref="B32:B33"/>
    <mergeCell ref="C32:C33"/>
    <mergeCell ref="D32:D33"/>
    <mergeCell ref="G32:G33"/>
    <mergeCell ref="B3:C5"/>
  </mergeCells>
  <hyperlinks>
    <hyperlink ref="B1" location="ToC!A1" display="Retour à la table des matières" xr:uid="{00000000-0004-0000-0900-000000000000}"/>
  </hyperlinks>
  <pageMargins left="0.51181102362204722" right="0.51181102362204722" top="0.51181102362204722" bottom="0.51181102362204722" header="0.23622047244094491" footer="0.23622047244094491"/>
  <pageSetup scale="88" firstPageNumber="6" fitToHeight="0" orientation="landscape" r:id="rId1"/>
  <headerFooter>
    <oddFooter>&amp;L&amp;G&amp;CInformations supplémentaires sur les 
fonds propres réglementaires&amp;RPage &amp;P de &amp;N]</oddFooter>
  </headerFooter>
  <rowBreaks count="1" manualBreakCount="1">
    <brk id="19" min="1" max="7"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3E6DE23D52FE41A48A1B4685EC14F3" ma:contentTypeVersion="5" ma:contentTypeDescription="Crée un document." ma:contentTypeScope="" ma:versionID="1dd29bb864e513f81cc53edac2221f5c">
  <xsd:schema xmlns:xsd="http://www.w3.org/2001/XMLSchema" xmlns:xs="http://www.w3.org/2001/XMLSchema" xmlns:p="http://schemas.microsoft.com/office/2006/metadata/properties" xmlns:ns2="243a9ce8-35fe-4c6f-9d2a-d4ee292f006b" targetNamespace="http://schemas.microsoft.com/office/2006/metadata/properties" ma:root="true" ma:fieldsID="30ba2055901a53403dcefc6e6a98485b" ns2:_="">
    <xsd:import namespace="243a9ce8-35fe-4c6f-9d2a-d4ee292f00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CodeFactu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3a9ce8-35fe-4c6f-9d2a-d4ee292f00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deFacturation" ma:index="12" nillable="true" ma:displayName="Code Facturation" ma:format="Dropdown" ma:internalName="CodeFacturation">
      <xsd:simpleType>
        <xsd:restriction base="dms:Text">
          <xsd:maxLength value="1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deFacturation xmlns="243a9ce8-35fe-4c6f-9d2a-d4ee292f006b" xsi:nil="true"/>
  </documentManagement>
</p:properties>
</file>

<file path=customXml/itemProps1.xml><?xml version="1.0" encoding="utf-8"?>
<ds:datastoreItem xmlns:ds="http://schemas.openxmlformats.org/officeDocument/2006/customXml" ds:itemID="{6E644BEC-1B33-4BBE-A8EB-5DAE8EB97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3a9ce8-35fe-4c6f-9d2a-d4ee292f00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75C689-C482-4AB3-96A8-05F7338080EA}">
  <ds:schemaRefs>
    <ds:schemaRef ds:uri="http://schemas.microsoft.com/sharepoint/v3/contenttype/forms"/>
  </ds:schemaRefs>
</ds:datastoreItem>
</file>

<file path=customXml/itemProps3.xml><?xml version="1.0" encoding="utf-8"?>
<ds:datastoreItem xmlns:ds="http://schemas.openxmlformats.org/officeDocument/2006/customXml" ds:itemID="{F7DF2B1E-2260-46EB-ACB4-AD0907E2D7CC}">
  <ds:schemaRefs>
    <ds:schemaRef ds:uri="http://purl.org/dc/terms/"/>
    <ds:schemaRef ds:uri="http://schemas.microsoft.com/office/2006/documentManagement/types"/>
    <ds:schemaRef ds:uri="243a9ce8-35fe-4c6f-9d2a-d4ee292f006b"/>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53</vt:i4>
      </vt:variant>
      <vt:variant>
        <vt:lpstr>Named Ranges</vt:lpstr>
      </vt:variant>
      <vt:variant>
        <vt:i4>70</vt:i4>
      </vt:variant>
    </vt:vector>
  </HeadingPairs>
  <TitlesOfParts>
    <vt:vector size="123" baseType="lpstr">
      <vt:lpstr>Couverture</vt:lpstr>
      <vt:lpstr>TDM</vt:lpstr>
      <vt:lpstr>Vue d'ensemble</vt:lpstr>
      <vt:lpstr>Vue d'ensemble (suite)</vt:lpstr>
      <vt:lpstr>Faits saillants</vt:lpstr>
      <vt:lpstr>ECD_APR</vt:lpstr>
      <vt:lpstr>IC2</vt:lpstr>
      <vt:lpstr>Ex. qualitatives</vt:lpstr>
      <vt:lpstr>AP1</vt:lpstr>
      <vt:lpstr>LI1</vt:lpstr>
      <vt:lpstr>LI2</vt:lpstr>
      <vt:lpstr>CFP1</vt:lpstr>
      <vt:lpstr>CFP2</vt:lpstr>
      <vt:lpstr>CTAP1</vt:lpstr>
      <vt:lpstr>CTAP3</vt:lpstr>
      <vt:lpstr>RL1</vt:lpstr>
      <vt:lpstr>RL2</vt:lpstr>
      <vt:lpstr>RC1</vt:lpstr>
      <vt:lpstr>RC2</vt:lpstr>
      <vt:lpstr>RC3</vt:lpstr>
      <vt:lpstr>RC4</vt:lpstr>
      <vt:lpstr>RC5</vt:lpstr>
      <vt:lpstr>RC5-FCEC</vt:lpstr>
      <vt:lpstr>RC6 (particuliers)</vt:lpstr>
      <vt:lpstr>RC6 (autres-NIA)</vt:lpstr>
      <vt:lpstr>RC6 (autres-NIF)</vt:lpstr>
      <vt:lpstr>RC7</vt:lpstr>
      <vt:lpstr>RC8</vt:lpstr>
      <vt:lpstr>RC10</vt:lpstr>
      <vt:lpstr>RCC1</vt:lpstr>
      <vt:lpstr>RCC2</vt:lpstr>
      <vt:lpstr>RCC3</vt:lpstr>
      <vt:lpstr>RCC4 (NIA)</vt:lpstr>
      <vt:lpstr>RCC4 (NIF)</vt:lpstr>
      <vt:lpstr>RCC5</vt:lpstr>
      <vt:lpstr>RCC6</vt:lpstr>
      <vt:lpstr>RCC7</vt:lpstr>
      <vt:lpstr>RCC8</vt:lpstr>
      <vt:lpstr>TITR1</vt:lpstr>
      <vt:lpstr>TITR2</vt:lpstr>
      <vt:lpstr>TITR3</vt:lpstr>
      <vt:lpstr>TITR4</vt:lpstr>
      <vt:lpstr>Flux de FP</vt:lpstr>
      <vt:lpstr>APR_sommaire</vt:lpstr>
      <vt:lpstr>APR_flux</vt:lpstr>
      <vt:lpstr>APR par secteurs</vt:lpstr>
      <vt:lpstr>Sec. géo.</vt:lpstr>
      <vt:lpstr>Échéances</vt:lpstr>
      <vt:lpstr>NIA_pertes</vt:lpstr>
      <vt:lpstr>Test</vt:lpstr>
      <vt:lpstr>Dérivés</vt:lpstr>
      <vt:lpstr>Risque_marché</vt:lpstr>
      <vt:lpstr>Glossaire</vt:lpstr>
      <vt:lpstr>CurrQtr</vt:lpstr>
      <vt:lpstr>Last2Qtr</vt:lpstr>
      <vt:lpstr>Last3Qtr</vt:lpstr>
      <vt:lpstr>Last4Qtr</vt:lpstr>
      <vt:lpstr>LastQtr</vt:lpstr>
      <vt:lpstr>'AP1'!Print_Area</vt:lpstr>
      <vt:lpstr>'APR par secteurs'!Print_Area</vt:lpstr>
      <vt:lpstr>APR_flux!Print_Area</vt:lpstr>
      <vt:lpstr>APR_sommaire!Print_Area</vt:lpstr>
      <vt:lpstr>Couverture!Print_Area</vt:lpstr>
      <vt:lpstr>CTAP3!Print_Area</vt:lpstr>
      <vt:lpstr>Dérivés!Print_Area</vt:lpstr>
      <vt:lpstr>ECD_APR!Print_Area</vt:lpstr>
      <vt:lpstr>Échéances!Print_Area</vt:lpstr>
      <vt:lpstr>'Ex. qualitatives'!Print_Area</vt:lpstr>
      <vt:lpstr>'Flux de FP'!Print_Area</vt:lpstr>
      <vt:lpstr>Glossaire!Print_Area</vt:lpstr>
      <vt:lpstr>'IC2'!Print_Area</vt:lpstr>
      <vt:lpstr>'LI1'!Print_Area</vt:lpstr>
      <vt:lpstr>'LI2'!Print_Area</vt:lpstr>
      <vt:lpstr>NIA_pertes!Print_Area</vt:lpstr>
      <vt:lpstr>'RC1'!Print_Area</vt:lpstr>
      <vt:lpstr>'RC10'!Print_Area</vt:lpstr>
      <vt:lpstr>'RC2'!Print_Area</vt:lpstr>
      <vt:lpstr>'RC3'!Print_Area</vt:lpstr>
      <vt:lpstr>'RC4'!Print_Area</vt:lpstr>
      <vt:lpstr>'RC5'!Print_Area</vt:lpstr>
      <vt:lpstr>'RC5-FCEC'!Print_Area</vt:lpstr>
      <vt:lpstr>'RC6 (autres-NIA)'!Print_Area</vt:lpstr>
      <vt:lpstr>'RC6 (particuliers)'!Print_Area</vt:lpstr>
      <vt:lpstr>'RC7'!Print_Area</vt:lpstr>
      <vt:lpstr>'RC8'!Print_Area</vt:lpstr>
      <vt:lpstr>'RCC1'!Print_Area</vt:lpstr>
      <vt:lpstr>'RCC2'!Print_Area</vt:lpstr>
      <vt:lpstr>'RCC3'!Print_Area</vt:lpstr>
      <vt:lpstr>'RCC4 (NIA)'!Print_Area</vt:lpstr>
      <vt:lpstr>'RCC5'!Print_Area</vt:lpstr>
      <vt:lpstr>'RCC6'!Print_Area</vt:lpstr>
      <vt:lpstr>'RCC7'!Print_Area</vt:lpstr>
      <vt:lpstr>'RCC8'!Print_Area</vt:lpstr>
      <vt:lpstr>Risque_marché!Print_Area</vt:lpstr>
      <vt:lpstr>'RL1'!Print_Area</vt:lpstr>
      <vt:lpstr>'RL2'!Print_Area</vt:lpstr>
      <vt:lpstr>'Sec. géo.'!Print_Area</vt:lpstr>
      <vt:lpstr>Test!Print_Area</vt:lpstr>
      <vt:lpstr>TITR1!Print_Area</vt:lpstr>
      <vt:lpstr>TITR2!Print_Area</vt:lpstr>
      <vt:lpstr>TITR3!Print_Area</vt:lpstr>
      <vt:lpstr>TITR4!Print_Area</vt:lpstr>
      <vt:lpstr>'AP1'!Print_Titles</vt:lpstr>
      <vt:lpstr>'CFP1'!Print_Titles</vt:lpstr>
      <vt:lpstr>'CFP2'!Print_Titles</vt:lpstr>
      <vt:lpstr>CTAP3!Print_Titles</vt:lpstr>
      <vt:lpstr>'Ex. qualitatives'!Print_Titles</vt:lpstr>
      <vt:lpstr>'LI1'!Print_Titles</vt:lpstr>
      <vt:lpstr>'RC10'!Print_Titles</vt:lpstr>
      <vt:lpstr>'RC4'!Print_Titles</vt:lpstr>
      <vt:lpstr>'RC6 (autres-NIA)'!Print_Titles</vt:lpstr>
      <vt:lpstr>'RC6 (autres-NIF)'!Print_Titles</vt:lpstr>
      <vt:lpstr>'RC6 (particuliers)'!Print_Titles</vt:lpstr>
      <vt:lpstr>'RC7'!Print_Titles</vt:lpstr>
      <vt:lpstr>'RCC3'!Print_Titles</vt:lpstr>
      <vt:lpstr>'RCC4 (NIA)'!Print_Titles</vt:lpstr>
      <vt:lpstr>'RCC4 (NIF)'!Print_Titles</vt:lpstr>
      <vt:lpstr>'RCC6'!Print_Titles</vt:lpstr>
      <vt:lpstr>TDM!Print_Titles</vt:lpstr>
      <vt:lpstr>TITR1!Print_Titles</vt:lpstr>
      <vt:lpstr>TITR2!Print_Titles</vt:lpstr>
      <vt:lpstr>TITR3!Print_Titles</vt:lpstr>
      <vt:lpstr>TITR4!Print_Titles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Hyder, Zulfiqar</dc:creator>
  <cp:keywords/>
  <dc:description/>
  <cp:lastModifiedBy>Bajwa, Haris</cp:lastModifiedBy>
  <cp:lastPrinted>2023-08-28T20:52:52Z</cp:lastPrinted>
  <dcterms:created xsi:type="dcterms:W3CDTF">2022-05-27T12:39:58Z</dcterms:created>
  <dcterms:modified xsi:type="dcterms:W3CDTF">2023-08-29T07:10:57Z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0x010100D53E6DE23D52FE41A48A1B4685EC14F3</vt:lpwstr>
  </property>
</Properties>
</file>